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pie vyměnitelného disku\Testování -souhrn\SpS\březen 2025\"/>
    </mc:Choice>
  </mc:AlternateContent>
  <xr:revisionPtr revIDLastSave="0" documentId="13_ncr:1_{2375D3DB-22E3-4F23-9492-3B8798153BC1}" xr6:coauthVersionLast="47" xr6:coauthVersionMax="47" xr10:uidLastSave="{00000000-0000-0000-0000-000000000000}"/>
  <bookViews>
    <workbookView xWindow="-120" yWindow="-120" windowWidth="29040" windowHeight="15840" xr2:uid="{5112FB0E-E637-441E-8BC1-03EFBF26B202}"/>
  </bookViews>
  <sheets>
    <sheet name="březen 2025Pořadí pro oddíly" sheetId="1" r:id="rId1"/>
  </sheets>
  <definedNames>
    <definedName name="_xlnm.Print_Titles" localSheetId="0">'březen 2025Pořadí pro oddíly'!$1:$2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0" i="1" l="1"/>
  <c r="R190" i="1"/>
  <c r="N190" i="1"/>
  <c r="T190" i="1" s="1"/>
  <c r="M190" i="1"/>
  <c r="L190" i="1"/>
  <c r="K190" i="1"/>
  <c r="Q190" i="1" s="1"/>
  <c r="J190" i="1"/>
  <c r="S189" i="1"/>
  <c r="R189" i="1"/>
  <c r="N189" i="1"/>
  <c r="T189" i="1" s="1"/>
  <c r="M189" i="1"/>
  <c r="L189" i="1"/>
  <c r="K189" i="1"/>
  <c r="Q189" i="1" s="1"/>
  <c r="J189" i="1"/>
  <c r="S188" i="1"/>
  <c r="R188" i="1"/>
  <c r="N188" i="1"/>
  <c r="T188" i="1" s="1"/>
  <c r="M188" i="1"/>
  <c r="L188" i="1"/>
  <c r="K188" i="1"/>
  <c r="Q188" i="1" s="1"/>
  <c r="J188" i="1"/>
  <c r="S187" i="1"/>
  <c r="R187" i="1"/>
  <c r="N187" i="1"/>
  <c r="T187" i="1" s="1"/>
  <c r="M187" i="1"/>
  <c r="L187" i="1"/>
  <c r="K187" i="1"/>
  <c r="Q187" i="1" s="1"/>
  <c r="J187" i="1"/>
  <c r="S186" i="1"/>
  <c r="R186" i="1"/>
  <c r="N186" i="1"/>
  <c r="T186" i="1" s="1"/>
  <c r="M186" i="1"/>
  <c r="L186" i="1"/>
  <c r="K186" i="1"/>
  <c r="Q186" i="1" s="1"/>
  <c r="J186" i="1"/>
  <c r="S185" i="1"/>
  <c r="R185" i="1"/>
  <c r="N185" i="1"/>
  <c r="T185" i="1" s="1"/>
  <c r="M185" i="1"/>
  <c r="L185" i="1"/>
  <c r="K185" i="1"/>
  <c r="Q185" i="1" s="1"/>
  <c r="J185" i="1"/>
  <c r="S184" i="1"/>
  <c r="R184" i="1"/>
  <c r="N184" i="1"/>
  <c r="T184" i="1" s="1"/>
  <c r="M184" i="1"/>
  <c r="L184" i="1"/>
  <c r="K184" i="1"/>
  <c r="Q184" i="1" s="1"/>
  <c r="J184" i="1"/>
  <c r="S183" i="1"/>
  <c r="R183" i="1"/>
  <c r="N183" i="1"/>
  <c r="T183" i="1" s="1"/>
  <c r="M183" i="1"/>
  <c r="L183" i="1"/>
  <c r="K183" i="1"/>
  <c r="Q183" i="1" s="1"/>
  <c r="J183" i="1"/>
  <c r="S182" i="1"/>
  <c r="R182" i="1"/>
  <c r="N182" i="1"/>
  <c r="T182" i="1" s="1"/>
  <c r="M182" i="1"/>
  <c r="L182" i="1"/>
  <c r="K182" i="1"/>
  <c r="Q182" i="1" s="1"/>
  <c r="J182" i="1"/>
  <c r="S181" i="1"/>
  <c r="R181" i="1"/>
  <c r="N181" i="1"/>
  <c r="T181" i="1" s="1"/>
  <c r="M181" i="1"/>
  <c r="L181" i="1"/>
  <c r="K181" i="1"/>
  <c r="Q181" i="1" s="1"/>
  <c r="J181" i="1"/>
  <c r="S180" i="1"/>
  <c r="R180" i="1"/>
  <c r="N180" i="1"/>
  <c r="T180" i="1" s="1"/>
  <c r="M180" i="1"/>
  <c r="L180" i="1"/>
  <c r="K180" i="1"/>
  <c r="Q180" i="1" s="1"/>
  <c r="J180" i="1"/>
  <c r="S179" i="1"/>
  <c r="R179" i="1"/>
  <c r="N179" i="1"/>
  <c r="T179" i="1" s="1"/>
  <c r="M179" i="1"/>
  <c r="L179" i="1"/>
  <c r="K179" i="1"/>
  <c r="Q179" i="1" s="1"/>
  <c r="J179" i="1"/>
  <c r="S178" i="1"/>
  <c r="R178" i="1"/>
  <c r="N178" i="1"/>
  <c r="T178" i="1" s="1"/>
  <c r="M178" i="1"/>
  <c r="L178" i="1"/>
  <c r="K178" i="1"/>
  <c r="Q178" i="1" s="1"/>
  <c r="J178" i="1"/>
  <c r="S177" i="1"/>
  <c r="R177" i="1"/>
  <c r="N177" i="1"/>
  <c r="T177" i="1" s="1"/>
  <c r="M177" i="1"/>
  <c r="L177" i="1"/>
  <c r="K177" i="1"/>
  <c r="Q177" i="1" s="1"/>
  <c r="J177" i="1"/>
  <c r="S176" i="1"/>
  <c r="R176" i="1"/>
  <c r="N176" i="1"/>
  <c r="T176" i="1" s="1"/>
  <c r="M176" i="1"/>
  <c r="L176" i="1"/>
  <c r="K176" i="1"/>
  <c r="Q176" i="1" s="1"/>
  <c r="J176" i="1"/>
  <c r="S175" i="1"/>
  <c r="R175" i="1"/>
  <c r="N175" i="1"/>
  <c r="T175" i="1" s="1"/>
  <c r="M175" i="1"/>
  <c r="L175" i="1"/>
  <c r="K175" i="1"/>
  <c r="Q175" i="1" s="1"/>
  <c r="J175" i="1"/>
  <c r="S174" i="1"/>
  <c r="R174" i="1"/>
  <c r="Q174" i="1"/>
  <c r="N174" i="1"/>
  <c r="T174" i="1" s="1"/>
  <c r="L174" i="1"/>
  <c r="K174" i="1"/>
  <c r="J174" i="1"/>
  <c r="P174" i="1" s="1"/>
  <c r="R173" i="1"/>
  <c r="Q173" i="1"/>
  <c r="N173" i="1"/>
  <c r="T173" i="1" s="1"/>
  <c r="M173" i="1"/>
  <c r="S173" i="1" s="1"/>
  <c r="L173" i="1"/>
  <c r="K173" i="1"/>
  <c r="J173" i="1"/>
  <c r="R172" i="1"/>
  <c r="Q172" i="1"/>
  <c r="N172" i="1"/>
  <c r="T172" i="1" s="1"/>
  <c r="M172" i="1"/>
  <c r="S172" i="1" s="1"/>
  <c r="L172" i="1"/>
  <c r="K172" i="1"/>
  <c r="J172" i="1"/>
  <c r="R171" i="1"/>
  <c r="Q171" i="1"/>
  <c r="N171" i="1"/>
  <c r="T171" i="1" s="1"/>
  <c r="M171" i="1"/>
  <c r="S171" i="1" s="1"/>
  <c r="L171" i="1"/>
  <c r="K171" i="1"/>
  <c r="J171" i="1"/>
  <c r="R170" i="1"/>
  <c r="Q170" i="1"/>
  <c r="N170" i="1"/>
  <c r="T170" i="1" s="1"/>
  <c r="M170" i="1"/>
  <c r="S170" i="1" s="1"/>
  <c r="L170" i="1"/>
  <c r="K170" i="1"/>
  <c r="J170" i="1"/>
  <c r="R169" i="1"/>
  <c r="Q169" i="1"/>
  <c r="N169" i="1"/>
  <c r="T169" i="1" s="1"/>
  <c r="M169" i="1"/>
  <c r="S169" i="1" s="1"/>
  <c r="L169" i="1"/>
  <c r="K169" i="1"/>
  <c r="J169" i="1"/>
  <c r="R168" i="1"/>
  <c r="Q168" i="1"/>
  <c r="N168" i="1"/>
  <c r="T168" i="1" s="1"/>
  <c r="M168" i="1"/>
  <c r="S168" i="1" s="1"/>
  <c r="L168" i="1"/>
  <c r="K168" i="1"/>
  <c r="J168" i="1"/>
  <c r="R167" i="1"/>
  <c r="Q167" i="1"/>
  <c r="N167" i="1"/>
  <c r="T167" i="1" s="1"/>
  <c r="M167" i="1"/>
  <c r="S167" i="1" s="1"/>
  <c r="L167" i="1"/>
  <c r="K167" i="1"/>
  <c r="J167" i="1"/>
  <c r="R166" i="1"/>
  <c r="Q166" i="1"/>
  <c r="N166" i="1"/>
  <c r="T166" i="1" s="1"/>
  <c r="M166" i="1"/>
  <c r="S166" i="1" s="1"/>
  <c r="L166" i="1"/>
  <c r="K166" i="1"/>
  <c r="J166" i="1"/>
  <c r="Q165" i="1"/>
  <c r="N165" i="1"/>
  <c r="T165" i="1" s="1"/>
  <c r="M165" i="1"/>
  <c r="S165" i="1" s="1"/>
  <c r="L165" i="1"/>
  <c r="R165" i="1" s="1"/>
  <c r="K165" i="1"/>
  <c r="J165" i="1"/>
  <c r="Q164" i="1"/>
  <c r="P164" i="1"/>
  <c r="N164" i="1"/>
  <c r="T164" i="1" s="1"/>
  <c r="M164" i="1"/>
  <c r="S164" i="1" s="1"/>
  <c r="L164" i="1"/>
  <c r="R164" i="1" s="1"/>
  <c r="K164" i="1"/>
  <c r="J164" i="1"/>
  <c r="T163" i="1"/>
  <c r="R163" i="1"/>
  <c r="Q163" i="1"/>
  <c r="N163" i="1"/>
  <c r="M163" i="1"/>
  <c r="S163" i="1" s="1"/>
  <c r="L163" i="1"/>
  <c r="K163" i="1"/>
  <c r="J163" i="1"/>
  <c r="Q162" i="1"/>
  <c r="P162" i="1"/>
  <c r="N162" i="1"/>
  <c r="T162" i="1" s="1"/>
  <c r="M162" i="1"/>
  <c r="S162" i="1" s="1"/>
  <c r="L162" i="1"/>
  <c r="R162" i="1" s="1"/>
  <c r="K162" i="1"/>
  <c r="J162" i="1"/>
  <c r="R161" i="1"/>
  <c r="Q161" i="1"/>
  <c r="N161" i="1"/>
  <c r="T161" i="1" s="1"/>
  <c r="M161" i="1"/>
  <c r="S161" i="1" s="1"/>
  <c r="L161" i="1"/>
  <c r="K161" i="1"/>
  <c r="J161" i="1"/>
  <c r="O161" i="1" s="1"/>
  <c r="U161" i="1" s="1"/>
  <c r="Q160" i="1"/>
  <c r="P160" i="1"/>
  <c r="N160" i="1"/>
  <c r="T160" i="1" s="1"/>
  <c r="M160" i="1"/>
  <c r="S160" i="1" s="1"/>
  <c r="L160" i="1"/>
  <c r="R160" i="1" s="1"/>
  <c r="K160" i="1"/>
  <c r="J160" i="1"/>
  <c r="T159" i="1"/>
  <c r="R159" i="1"/>
  <c r="Q159" i="1"/>
  <c r="N159" i="1"/>
  <c r="M159" i="1"/>
  <c r="S159" i="1" s="1"/>
  <c r="L159" i="1"/>
  <c r="K159" i="1"/>
  <c r="J159" i="1"/>
  <c r="Q158" i="1"/>
  <c r="P158" i="1"/>
  <c r="N158" i="1"/>
  <c r="T158" i="1" s="1"/>
  <c r="M158" i="1"/>
  <c r="S158" i="1" s="1"/>
  <c r="L158" i="1"/>
  <c r="R158" i="1" s="1"/>
  <c r="K158" i="1"/>
  <c r="J158" i="1"/>
  <c r="R157" i="1"/>
  <c r="Q157" i="1"/>
  <c r="N157" i="1"/>
  <c r="T157" i="1" s="1"/>
  <c r="M157" i="1"/>
  <c r="S157" i="1" s="1"/>
  <c r="L157" i="1"/>
  <c r="K157" i="1"/>
  <c r="J157" i="1"/>
  <c r="O157" i="1" s="1"/>
  <c r="U157" i="1" s="1"/>
  <c r="Q156" i="1"/>
  <c r="P156" i="1"/>
  <c r="N156" i="1"/>
  <c r="T156" i="1" s="1"/>
  <c r="M156" i="1"/>
  <c r="S156" i="1" s="1"/>
  <c r="L156" i="1"/>
  <c r="R156" i="1" s="1"/>
  <c r="K156" i="1"/>
  <c r="J156" i="1"/>
  <c r="T155" i="1"/>
  <c r="R155" i="1"/>
  <c r="Q155" i="1"/>
  <c r="N155" i="1"/>
  <c r="M155" i="1"/>
  <c r="S155" i="1" s="1"/>
  <c r="L155" i="1"/>
  <c r="K155" i="1"/>
  <c r="J155" i="1"/>
  <c r="Q154" i="1"/>
  <c r="P154" i="1"/>
  <c r="N154" i="1"/>
  <c r="T154" i="1" s="1"/>
  <c r="M154" i="1"/>
  <c r="S154" i="1" s="1"/>
  <c r="L154" i="1"/>
  <c r="R154" i="1" s="1"/>
  <c r="K154" i="1"/>
  <c r="J154" i="1"/>
  <c r="R153" i="1"/>
  <c r="Q153" i="1"/>
  <c r="N153" i="1"/>
  <c r="T153" i="1" s="1"/>
  <c r="M153" i="1"/>
  <c r="S153" i="1" s="1"/>
  <c r="L153" i="1"/>
  <c r="K153" i="1"/>
  <c r="J153" i="1"/>
  <c r="O153" i="1" s="1"/>
  <c r="U153" i="1" s="1"/>
  <c r="Q152" i="1"/>
  <c r="P152" i="1"/>
  <c r="N152" i="1"/>
  <c r="T152" i="1" s="1"/>
  <c r="M152" i="1"/>
  <c r="S152" i="1" s="1"/>
  <c r="L152" i="1"/>
  <c r="R152" i="1" s="1"/>
  <c r="K152" i="1"/>
  <c r="J152" i="1"/>
  <c r="R151" i="1"/>
  <c r="Q151" i="1"/>
  <c r="N151" i="1"/>
  <c r="T151" i="1" s="1"/>
  <c r="M151" i="1"/>
  <c r="S151" i="1" s="1"/>
  <c r="L151" i="1"/>
  <c r="K151" i="1"/>
  <c r="J151" i="1"/>
  <c r="Q150" i="1"/>
  <c r="P150" i="1"/>
  <c r="N150" i="1"/>
  <c r="T150" i="1" s="1"/>
  <c r="M150" i="1"/>
  <c r="S150" i="1" s="1"/>
  <c r="L150" i="1"/>
  <c r="R150" i="1" s="1"/>
  <c r="K150" i="1"/>
  <c r="J150" i="1"/>
  <c r="R149" i="1"/>
  <c r="Q149" i="1"/>
  <c r="N149" i="1"/>
  <c r="T149" i="1" s="1"/>
  <c r="M149" i="1"/>
  <c r="S149" i="1" s="1"/>
  <c r="L149" i="1"/>
  <c r="K149" i="1"/>
  <c r="J149" i="1"/>
  <c r="O149" i="1" s="1"/>
  <c r="U149" i="1" s="1"/>
  <c r="R148" i="1"/>
  <c r="Q148" i="1"/>
  <c r="N148" i="1"/>
  <c r="T148" i="1" s="1"/>
  <c r="M148" i="1"/>
  <c r="S148" i="1" s="1"/>
  <c r="L148" i="1"/>
  <c r="K148" i="1"/>
  <c r="J148" i="1"/>
  <c r="R147" i="1"/>
  <c r="Q147" i="1"/>
  <c r="N147" i="1"/>
  <c r="T147" i="1" s="1"/>
  <c r="M147" i="1"/>
  <c r="S147" i="1" s="1"/>
  <c r="L147" i="1"/>
  <c r="K147" i="1"/>
  <c r="J147" i="1"/>
  <c r="R146" i="1"/>
  <c r="Q146" i="1"/>
  <c r="N146" i="1"/>
  <c r="T146" i="1" s="1"/>
  <c r="M146" i="1"/>
  <c r="S146" i="1" s="1"/>
  <c r="L146" i="1"/>
  <c r="K146" i="1"/>
  <c r="J146" i="1"/>
  <c r="R145" i="1"/>
  <c r="Q145" i="1"/>
  <c r="N145" i="1"/>
  <c r="T145" i="1" s="1"/>
  <c r="M145" i="1"/>
  <c r="S145" i="1" s="1"/>
  <c r="L145" i="1"/>
  <c r="K145" i="1"/>
  <c r="J145" i="1"/>
  <c r="R144" i="1"/>
  <c r="Q144" i="1"/>
  <c r="N144" i="1"/>
  <c r="T144" i="1" s="1"/>
  <c r="M144" i="1"/>
  <c r="S144" i="1" s="1"/>
  <c r="L144" i="1"/>
  <c r="K144" i="1"/>
  <c r="J144" i="1"/>
  <c r="R143" i="1"/>
  <c r="Q143" i="1"/>
  <c r="N143" i="1"/>
  <c r="T143" i="1" s="1"/>
  <c r="M143" i="1"/>
  <c r="S143" i="1" s="1"/>
  <c r="L143" i="1"/>
  <c r="K143" i="1"/>
  <c r="J143" i="1"/>
  <c r="R142" i="1"/>
  <c r="Q142" i="1"/>
  <c r="N142" i="1"/>
  <c r="T142" i="1" s="1"/>
  <c r="M142" i="1"/>
  <c r="S142" i="1" s="1"/>
  <c r="L142" i="1"/>
  <c r="K142" i="1"/>
  <c r="J142" i="1"/>
  <c r="R141" i="1"/>
  <c r="Q141" i="1"/>
  <c r="N141" i="1"/>
  <c r="T141" i="1" s="1"/>
  <c r="M141" i="1"/>
  <c r="S141" i="1" s="1"/>
  <c r="L141" i="1"/>
  <c r="K141" i="1"/>
  <c r="J141" i="1"/>
  <c r="R140" i="1"/>
  <c r="Q140" i="1"/>
  <c r="N140" i="1"/>
  <c r="T140" i="1" s="1"/>
  <c r="M140" i="1"/>
  <c r="S140" i="1" s="1"/>
  <c r="L140" i="1"/>
  <c r="K140" i="1"/>
  <c r="J140" i="1"/>
  <c r="R139" i="1"/>
  <c r="Q139" i="1"/>
  <c r="N139" i="1"/>
  <c r="T139" i="1" s="1"/>
  <c r="M139" i="1"/>
  <c r="S139" i="1" s="1"/>
  <c r="L139" i="1"/>
  <c r="K139" i="1"/>
  <c r="J139" i="1"/>
  <c r="R138" i="1"/>
  <c r="Q138" i="1"/>
  <c r="N138" i="1"/>
  <c r="T138" i="1" s="1"/>
  <c r="M138" i="1"/>
  <c r="S138" i="1" s="1"/>
  <c r="L138" i="1"/>
  <c r="K138" i="1"/>
  <c r="J138" i="1"/>
  <c r="R137" i="1"/>
  <c r="Q137" i="1"/>
  <c r="N137" i="1"/>
  <c r="T137" i="1" s="1"/>
  <c r="M137" i="1"/>
  <c r="S137" i="1" s="1"/>
  <c r="L137" i="1"/>
  <c r="K137" i="1"/>
  <c r="J137" i="1"/>
  <c r="R136" i="1"/>
  <c r="Q136" i="1"/>
  <c r="N136" i="1"/>
  <c r="T136" i="1" s="1"/>
  <c r="M136" i="1"/>
  <c r="S136" i="1" s="1"/>
  <c r="L136" i="1"/>
  <c r="K136" i="1"/>
  <c r="J136" i="1"/>
  <c r="R135" i="1"/>
  <c r="Q135" i="1"/>
  <c r="N135" i="1"/>
  <c r="T135" i="1" s="1"/>
  <c r="M135" i="1"/>
  <c r="S135" i="1" s="1"/>
  <c r="L135" i="1"/>
  <c r="K135" i="1"/>
  <c r="J135" i="1"/>
  <c r="R134" i="1"/>
  <c r="Q134" i="1"/>
  <c r="N134" i="1"/>
  <c r="T134" i="1" s="1"/>
  <c r="M134" i="1"/>
  <c r="S134" i="1" s="1"/>
  <c r="L134" i="1"/>
  <c r="K134" i="1"/>
  <c r="J134" i="1"/>
  <c r="R133" i="1"/>
  <c r="Q133" i="1"/>
  <c r="N133" i="1"/>
  <c r="T133" i="1" s="1"/>
  <c r="M133" i="1"/>
  <c r="S133" i="1" s="1"/>
  <c r="L133" i="1"/>
  <c r="K133" i="1"/>
  <c r="J133" i="1"/>
  <c r="R132" i="1"/>
  <c r="Q132" i="1"/>
  <c r="N132" i="1"/>
  <c r="T132" i="1" s="1"/>
  <c r="M132" i="1"/>
  <c r="S132" i="1" s="1"/>
  <c r="L132" i="1"/>
  <c r="K132" i="1"/>
  <c r="J132" i="1"/>
  <c r="R131" i="1"/>
  <c r="Q131" i="1"/>
  <c r="N131" i="1"/>
  <c r="T131" i="1" s="1"/>
  <c r="M131" i="1"/>
  <c r="S131" i="1" s="1"/>
  <c r="L131" i="1"/>
  <c r="K131" i="1"/>
  <c r="J131" i="1"/>
  <c r="R130" i="1"/>
  <c r="Q130" i="1"/>
  <c r="N130" i="1"/>
  <c r="T130" i="1" s="1"/>
  <c r="M130" i="1"/>
  <c r="S130" i="1" s="1"/>
  <c r="L130" i="1"/>
  <c r="K130" i="1"/>
  <c r="J130" i="1"/>
  <c r="R129" i="1"/>
  <c r="Q129" i="1"/>
  <c r="N129" i="1"/>
  <c r="T129" i="1" s="1"/>
  <c r="M129" i="1"/>
  <c r="S129" i="1" s="1"/>
  <c r="L129" i="1"/>
  <c r="K129" i="1"/>
  <c r="J129" i="1"/>
  <c r="R128" i="1"/>
  <c r="Q128" i="1"/>
  <c r="N128" i="1"/>
  <c r="T128" i="1" s="1"/>
  <c r="M128" i="1"/>
  <c r="S128" i="1" s="1"/>
  <c r="L128" i="1"/>
  <c r="K128" i="1"/>
  <c r="J128" i="1"/>
  <c r="R127" i="1"/>
  <c r="Q127" i="1"/>
  <c r="N127" i="1"/>
  <c r="T127" i="1" s="1"/>
  <c r="M127" i="1"/>
  <c r="S127" i="1" s="1"/>
  <c r="L127" i="1"/>
  <c r="K127" i="1"/>
  <c r="J127" i="1"/>
  <c r="R126" i="1"/>
  <c r="Q126" i="1"/>
  <c r="N126" i="1"/>
  <c r="T126" i="1" s="1"/>
  <c r="M126" i="1"/>
  <c r="S126" i="1" s="1"/>
  <c r="L126" i="1"/>
  <c r="K126" i="1"/>
  <c r="J126" i="1"/>
  <c r="R125" i="1"/>
  <c r="Q125" i="1"/>
  <c r="N125" i="1"/>
  <c r="T125" i="1" s="1"/>
  <c r="M125" i="1"/>
  <c r="S125" i="1" s="1"/>
  <c r="L125" i="1"/>
  <c r="K125" i="1"/>
  <c r="J125" i="1"/>
  <c r="R124" i="1"/>
  <c r="Q124" i="1"/>
  <c r="N124" i="1"/>
  <c r="T124" i="1" s="1"/>
  <c r="M124" i="1"/>
  <c r="S124" i="1" s="1"/>
  <c r="L124" i="1"/>
  <c r="K124" i="1"/>
  <c r="J124" i="1"/>
  <c r="R123" i="1"/>
  <c r="Q123" i="1"/>
  <c r="N123" i="1"/>
  <c r="T123" i="1" s="1"/>
  <c r="M123" i="1"/>
  <c r="S123" i="1" s="1"/>
  <c r="L123" i="1"/>
  <c r="K123" i="1"/>
  <c r="J123" i="1"/>
  <c r="R122" i="1"/>
  <c r="Q122" i="1"/>
  <c r="N122" i="1"/>
  <c r="T122" i="1" s="1"/>
  <c r="M122" i="1"/>
  <c r="S122" i="1" s="1"/>
  <c r="L122" i="1"/>
  <c r="K122" i="1"/>
  <c r="J122" i="1"/>
  <c r="R121" i="1"/>
  <c r="Q121" i="1"/>
  <c r="N121" i="1"/>
  <c r="T121" i="1" s="1"/>
  <c r="M121" i="1"/>
  <c r="S121" i="1" s="1"/>
  <c r="L121" i="1"/>
  <c r="K121" i="1"/>
  <c r="J121" i="1"/>
  <c r="R120" i="1"/>
  <c r="Q120" i="1"/>
  <c r="N120" i="1"/>
  <c r="T120" i="1" s="1"/>
  <c r="M120" i="1"/>
  <c r="S120" i="1" s="1"/>
  <c r="L120" i="1"/>
  <c r="K120" i="1"/>
  <c r="J120" i="1"/>
  <c r="R119" i="1"/>
  <c r="Q119" i="1"/>
  <c r="N119" i="1"/>
  <c r="T119" i="1" s="1"/>
  <c r="M119" i="1"/>
  <c r="S119" i="1" s="1"/>
  <c r="L119" i="1"/>
  <c r="K119" i="1"/>
  <c r="J119" i="1"/>
  <c r="R118" i="1"/>
  <c r="Q118" i="1"/>
  <c r="N118" i="1"/>
  <c r="T118" i="1" s="1"/>
  <c r="M118" i="1"/>
  <c r="S118" i="1" s="1"/>
  <c r="L118" i="1"/>
  <c r="K118" i="1"/>
  <c r="J118" i="1"/>
  <c r="R117" i="1"/>
  <c r="Q117" i="1"/>
  <c r="N117" i="1"/>
  <c r="T117" i="1" s="1"/>
  <c r="M117" i="1"/>
  <c r="S117" i="1" s="1"/>
  <c r="L117" i="1"/>
  <c r="K117" i="1"/>
  <c r="J117" i="1"/>
  <c r="R116" i="1"/>
  <c r="Q116" i="1"/>
  <c r="N116" i="1"/>
  <c r="T116" i="1" s="1"/>
  <c r="M116" i="1"/>
  <c r="S116" i="1" s="1"/>
  <c r="L116" i="1"/>
  <c r="K116" i="1"/>
  <c r="J116" i="1"/>
  <c r="Q115" i="1"/>
  <c r="N115" i="1"/>
  <c r="T115" i="1" s="1"/>
  <c r="M115" i="1"/>
  <c r="S115" i="1" s="1"/>
  <c r="L115" i="1"/>
  <c r="R115" i="1" s="1"/>
  <c r="K115" i="1"/>
  <c r="J115" i="1"/>
  <c r="R114" i="1"/>
  <c r="Q114" i="1"/>
  <c r="N114" i="1"/>
  <c r="T114" i="1" s="1"/>
  <c r="M114" i="1"/>
  <c r="S114" i="1" s="1"/>
  <c r="L114" i="1"/>
  <c r="K114" i="1"/>
  <c r="J114" i="1"/>
  <c r="Q113" i="1"/>
  <c r="P113" i="1"/>
  <c r="N113" i="1"/>
  <c r="T113" i="1" s="1"/>
  <c r="M113" i="1"/>
  <c r="S113" i="1" s="1"/>
  <c r="L113" i="1"/>
  <c r="R113" i="1" s="1"/>
  <c r="K113" i="1"/>
  <c r="J113" i="1"/>
  <c r="R112" i="1"/>
  <c r="Q112" i="1"/>
  <c r="N112" i="1"/>
  <c r="T112" i="1" s="1"/>
  <c r="M112" i="1"/>
  <c r="S112" i="1" s="1"/>
  <c r="L112" i="1"/>
  <c r="K112" i="1"/>
  <c r="J112" i="1"/>
  <c r="P111" i="1"/>
  <c r="N111" i="1"/>
  <c r="T111" i="1" s="1"/>
  <c r="M111" i="1"/>
  <c r="S111" i="1" s="1"/>
  <c r="L111" i="1"/>
  <c r="R111" i="1" s="1"/>
  <c r="K111" i="1"/>
  <c r="Q111" i="1" s="1"/>
  <c r="J111" i="1"/>
  <c r="T110" i="1"/>
  <c r="S110" i="1"/>
  <c r="P110" i="1"/>
  <c r="N110" i="1"/>
  <c r="M110" i="1"/>
  <c r="L110" i="1"/>
  <c r="R110" i="1" s="1"/>
  <c r="K110" i="1"/>
  <c r="Q110" i="1" s="1"/>
  <c r="J110" i="1"/>
  <c r="T109" i="1"/>
  <c r="S109" i="1"/>
  <c r="P109" i="1"/>
  <c r="N109" i="1"/>
  <c r="M109" i="1"/>
  <c r="L109" i="1"/>
  <c r="R109" i="1" s="1"/>
  <c r="K109" i="1"/>
  <c r="Q109" i="1" s="1"/>
  <c r="J109" i="1"/>
  <c r="T108" i="1"/>
  <c r="S108" i="1"/>
  <c r="P108" i="1"/>
  <c r="N108" i="1"/>
  <c r="M108" i="1"/>
  <c r="L108" i="1"/>
  <c r="R108" i="1" s="1"/>
  <c r="K108" i="1"/>
  <c r="Q108" i="1" s="1"/>
  <c r="J108" i="1"/>
  <c r="T107" i="1"/>
  <c r="S107" i="1"/>
  <c r="P107" i="1"/>
  <c r="N107" i="1"/>
  <c r="M107" i="1"/>
  <c r="L107" i="1"/>
  <c r="R107" i="1" s="1"/>
  <c r="K107" i="1"/>
  <c r="Q107" i="1" s="1"/>
  <c r="J107" i="1"/>
  <c r="T106" i="1"/>
  <c r="S106" i="1"/>
  <c r="P106" i="1"/>
  <c r="N106" i="1"/>
  <c r="M106" i="1"/>
  <c r="L106" i="1"/>
  <c r="R106" i="1" s="1"/>
  <c r="K106" i="1"/>
  <c r="Q106" i="1" s="1"/>
  <c r="J106" i="1"/>
  <c r="T105" i="1"/>
  <c r="S105" i="1"/>
  <c r="P105" i="1"/>
  <c r="N105" i="1"/>
  <c r="M105" i="1"/>
  <c r="L105" i="1"/>
  <c r="R105" i="1" s="1"/>
  <c r="K105" i="1"/>
  <c r="Q105" i="1" s="1"/>
  <c r="J105" i="1"/>
  <c r="T104" i="1"/>
  <c r="S104" i="1"/>
  <c r="P104" i="1"/>
  <c r="N104" i="1"/>
  <c r="M104" i="1"/>
  <c r="L104" i="1"/>
  <c r="R104" i="1" s="1"/>
  <c r="K104" i="1"/>
  <c r="Q104" i="1" s="1"/>
  <c r="J104" i="1"/>
  <c r="T103" i="1"/>
  <c r="S103" i="1"/>
  <c r="P103" i="1"/>
  <c r="N103" i="1"/>
  <c r="M103" i="1"/>
  <c r="L103" i="1"/>
  <c r="R103" i="1" s="1"/>
  <c r="K103" i="1"/>
  <c r="Q103" i="1" s="1"/>
  <c r="J103" i="1"/>
  <c r="T102" i="1"/>
  <c r="S102" i="1"/>
  <c r="P102" i="1"/>
  <c r="N102" i="1"/>
  <c r="M102" i="1"/>
  <c r="L102" i="1"/>
  <c r="R102" i="1" s="1"/>
  <c r="K102" i="1"/>
  <c r="Q102" i="1" s="1"/>
  <c r="J102" i="1"/>
  <c r="T101" i="1"/>
  <c r="S101" i="1"/>
  <c r="P101" i="1"/>
  <c r="N101" i="1"/>
  <c r="M101" i="1"/>
  <c r="L101" i="1"/>
  <c r="R101" i="1" s="1"/>
  <c r="K101" i="1"/>
  <c r="Q101" i="1" s="1"/>
  <c r="J101" i="1"/>
  <c r="T100" i="1"/>
  <c r="S100" i="1"/>
  <c r="P100" i="1"/>
  <c r="N100" i="1"/>
  <c r="M100" i="1"/>
  <c r="L100" i="1"/>
  <c r="R100" i="1" s="1"/>
  <c r="K100" i="1"/>
  <c r="Q100" i="1" s="1"/>
  <c r="J100" i="1"/>
  <c r="T99" i="1"/>
  <c r="S99" i="1"/>
  <c r="P99" i="1"/>
  <c r="N99" i="1"/>
  <c r="M99" i="1"/>
  <c r="L99" i="1"/>
  <c r="R99" i="1" s="1"/>
  <c r="K99" i="1"/>
  <c r="Q99" i="1" s="1"/>
  <c r="J99" i="1"/>
  <c r="T98" i="1"/>
  <c r="S98" i="1"/>
  <c r="P98" i="1"/>
  <c r="N98" i="1"/>
  <c r="M98" i="1"/>
  <c r="L98" i="1"/>
  <c r="R98" i="1" s="1"/>
  <c r="K98" i="1"/>
  <c r="Q98" i="1" s="1"/>
  <c r="J98" i="1"/>
  <c r="T97" i="1"/>
  <c r="S97" i="1"/>
  <c r="P97" i="1"/>
  <c r="N97" i="1"/>
  <c r="M97" i="1"/>
  <c r="L97" i="1"/>
  <c r="R97" i="1" s="1"/>
  <c r="K97" i="1"/>
  <c r="Q97" i="1" s="1"/>
  <c r="J97" i="1"/>
  <c r="T96" i="1"/>
  <c r="S96" i="1"/>
  <c r="P96" i="1"/>
  <c r="N96" i="1"/>
  <c r="M96" i="1"/>
  <c r="L96" i="1"/>
  <c r="R96" i="1" s="1"/>
  <c r="K96" i="1"/>
  <c r="Q96" i="1" s="1"/>
  <c r="J96" i="1"/>
  <c r="T95" i="1"/>
  <c r="S95" i="1"/>
  <c r="P95" i="1"/>
  <c r="N95" i="1"/>
  <c r="M95" i="1"/>
  <c r="L95" i="1"/>
  <c r="R95" i="1" s="1"/>
  <c r="K95" i="1"/>
  <c r="Q95" i="1" s="1"/>
  <c r="J95" i="1"/>
  <c r="T94" i="1"/>
  <c r="S94" i="1"/>
  <c r="P94" i="1"/>
  <c r="N94" i="1"/>
  <c r="M94" i="1"/>
  <c r="L94" i="1"/>
  <c r="R94" i="1" s="1"/>
  <c r="K94" i="1"/>
  <c r="Q94" i="1" s="1"/>
  <c r="J94" i="1"/>
  <c r="T93" i="1"/>
  <c r="S93" i="1"/>
  <c r="P93" i="1"/>
  <c r="N93" i="1"/>
  <c r="M93" i="1"/>
  <c r="L93" i="1"/>
  <c r="R93" i="1" s="1"/>
  <c r="K93" i="1"/>
  <c r="Q93" i="1" s="1"/>
  <c r="J93" i="1"/>
  <c r="T92" i="1"/>
  <c r="S92" i="1"/>
  <c r="P92" i="1"/>
  <c r="N92" i="1"/>
  <c r="M92" i="1"/>
  <c r="L92" i="1"/>
  <c r="R92" i="1" s="1"/>
  <c r="K92" i="1"/>
  <c r="Q92" i="1" s="1"/>
  <c r="J92" i="1"/>
  <c r="T91" i="1"/>
  <c r="S91" i="1"/>
  <c r="P91" i="1"/>
  <c r="N91" i="1"/>
  <c r="M91" i="1"/>
  <c r="L91" i="1"/>
  <c r="R91" i="1" s="1"/>
  <c r="K91" i="1"/>
  <c r="Q91" i="1" s="1"/>
  <c r="J91" i="1"/>
  <c r="T90" i="1"/>
  <c r="S90" i="1"/>
  <c r="P90" i="1"/>
  <c r="N90" i="1"/>
  <c r="M90" i="1"/>
  <c r="L90" i="1"/>
  <c r="R90" i="1" s="1"/>
  <c r="K90" i="1"/>
  <c r="Q90" i="1" s="1"/>
  <c r="J90" i="1"/>
  <c r="T89" i="1"/>
  <c r="S89" i="1"/>
  <c r="P89" i="1"/>
  <c r="N89" i="1"/>
  <c r="M89" i="1"/>
  <c r="L89" i="1"/>
  <c r="R89" i="1" s="1"/>
  <c r="K89" i="1"/>
  <c r="Q89" i="1" s="1"/>
  <c r="J89" i="1"/>
  <c r="T88" i="1"/>
  <c r="S88" i="1"/>
  <c r="P88" i="1"/>
  <c r="N88" i="1"/>
  <c r="M88" i="1"/>
  <c r="L88" i="1"/>
  <c r="R88" i="1" s="1"/>
  <c r="K88" i="1"/>
  <c r="Q88" i="1" s="1"/>
  <c r="J88" i="1"/>
  <c r="T87" i="1"/>
  <c r="S87" i="1"/>
  <c r="P87" i="1"/>
  <c r="N87" i="1"/>
  <c r="M87" i="1"/>
  <c r="L87" i="1"/>
  <c r="R87" i="1" s="1"/>
  <c r="K87" i="1"/>
  <c r="Q87" i="1" s="1"/>
  <c r="J87" i="1"/>
  <c r="T86" i="1"/>
  <c r="S86" i="1"/>
  <c r="P86" i="1"/>
  <c r="N86" i="1"/>
  <c r="M86" i="1"/>
  <c r="L86" i="1"/>
  <c r="R86" i="1" s="1"/>
  <c r="K86" i="1"/>
  <c r="Q86" i="1" s="1"/>
  <c r="J86" i="1"/>
  <c r="T85" i="1"/>
  <c r="S85" i="1"/>
  <c r="P85" i="1"/>
  <c r="N85" i="1"/>
  <c r="M85" i="1"/>
  <c r="L85" i="1"/>
  <c r="R85" i="1" s="1"/>
  <c r="K85" i="1"/>
  <c r="Q85" i="1" s="1"/>
  <c r="J85" i="1"/>
  <c r="T84" i="1"/>
  <c r="S84" i="1"/>
  <c r="P84" i="1"/>
  <c r="N84" i="1"/>
  <c r="M84" i="1"/>
  <c r="L84" i="1"/>
  <c r="R84" i="1" s="1"/>
  <c r="K84" i="1"/>
  <c r="Q84" i="1" s="1"/>
  <c r="J84" i="1"/>
  <c r="T83" i="1"/>
  <c r="S83" i="1"/>
  <c r="P83" i="1"/>
  <c r="N83" i="1"/>
  <c r="M83" i="1"/>
  <c r="L83" i="1"/>
  <c r="R83" i="1" s="1"/>
  <c r="K83" i="1"/>
  <c r="Q83" i="1" s="1"/>
  <c r="J83" i="1"/>
  <c r="T82" i="1"/>
  <c r="S82" i="1"/>
  <c r="P82" i="1"/>
  <c r="N82" i="1"/>
  <c r="M82" i="1"/>
  <c r="L82" i="1"/>
  <c r="R82" i="1" s="1"/>
  <c r="K82" i="1"/>
  <c r="Q82" i="1" s="1"/>
  <c r="J82" i="1"/>
  <c r="T81" i="1"/>
  <c r="S81" i="1"/>
  <c r="P81" i="1"/>
  <c r="N81" i="1"/>
  <c r="M81" i="1"/>
  <c r="L81" i="1"/>
  <c r="R81" i="1" s="1"/>
  <c r="K81" i="1"/>
  <c r="Q81" i="1" s="1"/>
  <c r="J81" i="1"/>
  <c r="T80" i="1"/>
  <c r="S80" i="1"/>
  <c r="P80" i="1"/>
  <c r="N80" i="1"/>
  <c r="M80" i="1"/>
  <c r="L80" i="1"/>
  <c r="R80" i="1" s="1"/>
  <c r="K80" i="1"/>
  <c r="Q80" i="1" s="1"/>
  <c r="J80" i="1"/>
  <c r="T79" i="1"/>
  <c r="S79" i="1"/>
  <c r="P79" i="1"/>
  <c r="N79" i="1"/>
  <c r="M79" i="1"/>
  <c r="L79" i="1"/>
  <c r="R79" i="1" s="1"/>
  <c r="K79" i="1"/>
  <c r="Q79" i="1" s="1"/>
  <c r="J79" i="1"/>
  <c r="T78" i="1"/>
  <c r="S78" i="1"/>
  <c r="P78" i="1"/>
  <c r="N78" i="1"/>
  <c r="M78" i="1"/>
  <c r="L78" i="1"/>
  <c r="R78" i="1" s="1"/>
  <c r="K78" i="1"/>
  <c r="Q78" i="1" s="1"/>
  <c r="J78" i="1"/>
  <c r="T77" i="1"/>
  <c r="S77" i="1"/>
  <c r="P77" i="1"/>
  <c r="N77" i="1"/>
  <c r="M77" i="1"/>
  <c r="L77" i="1"/>
  <c r="R77" i="1" s="1"/>
  <c r="K77" i="1"/>
  <c r="Q77" i="1" s="1"/>
  <c r="J77" i="1"/>
  <c r="T76" i="1"/>
  <c r="S76" i="1"/>
  <c r="P76" i="1"/>
  <c r="N76" i="1"/>
  <c r="M76" i="1"/>
  <c r="L76" i="1"/>
  <c r="R76" i="1" s="1"/>
  <c r="K76" i="1"/>
  <c r="Q76" i="1" s="1"/>
  <c r="J76" i="1"/>
  <c r="T75" i="1"/>
  <c r="S75" i="1"/>
  <c r="P75" i="1"/>
  <c r="N75" i="1"/>
  <c r="M75" i="1"/>
  <c r="L75" i="1"/>
  <c r="R75" i="1" s="1"/>
  <c r="K75" i="1"/>
  <c r="Q75" i="1" s="1"/>
  <c r="J75" i="1"/>
  <c r="T74" i="1"/>
  <c r="S74" i="1"/>
  <c r="P74" i="1"/>
  <c r="N74" i="1"/>
  <c r="M74" i="1"/>
  <c r="L74" i="1"/>
  <c r="R74" i="1" s="1"/>
  <c r="K74" i="1"/>
  <c r="Q74" i="1" s="1"/>
  <c r="J74" i="1"/>
  <c r="T73" i="1"/>
  <c r="S73" i="1"/>
  <c r="P73" i="1"/>
  <c r="N73" i="1"/>
  <c r="M73" i="1"/>
  <c r="L73" i="1"/>
  <c r="R73" i="1" s="1"/>
  <c r="K73" i="1"/>
  <c r="Q73" i="1" s="1"/>
  <c r="J73" i="1"/>
  <c r="T72" i="1"/>
  <c r="S72" i="1"/>
  <c r="P72" i="1"/>
  <c r="N72" i="1"/>
  <c r="M72" i="1"/>
  <c r="L72" i="1"/>
  <c r="R72" i="1" s="1"/>
  <c r="K72" i="1"/>
  <c r="Q72" i="1" s="1"/>
  <c r="J72" i="1"/>
  <c r="T71" i="1"/>
  <c r="S71" i="1"/>
  <c r="P71" i="1"/>
  <c r="N71" i="1"/>
  <c r="M71" i="1"/>
  <c r="L71" i="1"/>
  <c r="R71" i="1" s="1"/>
  <c r="K71" i="1"/>
  <c r="Q71" i="1" s="1"/>
  <c r="J71" i="1"/>
  <c r="T70" i="1"/>
  <c r="S70" i="1"/>
  <c r="P70" i="1"/>
  <c r="N70" i="1"/>
  <c r="M70" i="1"/>
  <c r="L70" i="1"/>
  <c r="R70" i="1" s="1"/>
  <c r="K70" i="1"/>
  <c r="Q70" i="1" s="1"/>
  <c r="J70" i="1"/>
  <c r="T69" i="1"/>
  <c r="S69" i="1"/>
  <c r="P69" i="1"/>
  <c r="N69" i="1"/>
  <c r="M69" i="1"/>
  <c r="L69" i="1"/>
  <c r="R69" i="1" s="1"/>
  <c r="K69" i="1"/>
  <c r="Q69" i="1" s="1"/>
  <c r="J69" i="1"/>
  <c r="T68" i="1"/>
  <c r="S68" i="1"/>
  <c r="P68" i="1"/>
  <c r="N68" i="1"/>
  <c r="M68" i="1"/>
  <c r="L68" i="1"/>
  <c r="R68" i="1" s="1"/>
  <c r="K68" i="1"/>
  <c r="Q68" i="1" s="1"/>
  <c r="J68" i="1"/>
  <c r="T67" i="1"/>
  <c r="S67" i="1"/>
  <c r="P67" i="1"/>
  <c r="N67" i="1"/>
  <c r="M67" i="1"/>
  <c r="L67" i="1"/>
  <c r="R67" i="1" s="1"/>
  <c r="K67" i="1"/>
  <c r="Q67" i="1" s="1"/>
  <c r="J67" i="1"/>
  <c r="T66" i="1"/>
  <c r="S66" i="1"/>
  <c r="P66" i="1"/>
  <c r="N66" i="1"/>
  <c r="M66" i="1"/>
  <c r="L66" i="1"/>
  <c r="R66" i="1" s="1"/>
  <c r="K66" i="1"/>
  <c r="Q66" i="1" s="1"/>
  <c r="J66" i="1"/>
  <c r="T65" i="1"/>
  <c r="S65" i="1"/>
  <c r="P65" i="1"/>
  <c r="N65" i="1"/>
  <c r="M65" i="1"/>
  <c r="L65" i="1"/>
  <c r="R65" i="1" s="1"/>
  <c r="K65" i="1"/>
  <c r="Q65" i="1" s="1"/>
  <c r="J65" i="1"/>
  <c r="T64" i="1"/>
  <c r="S64" i="1"/>
  <c r="P64" i="1"/>
  <c r="N64" i="1"/>
  <c r="M64" i="1"/>
  <c r="L64" i="1"/>
  <c r="R64" i="1" s="1"/>
  <c r="K64" i="1"/>
  <c r="Q64" i="1" s="1"/>
  <c r="J64" i="1"/>
  <c r="T63" i="1"/>
  <c r="S63" i="1"/>
  <c r="P63" i="1"/>
  <c r="N63" i="1"/>
  <c r="M63" i="1"/>
  <c r="L63" i="1"/>
  <c r="R63" i="1" s="1"/>
  <c r="K63" i="1"/>
  <c r="Q63" i="1" s="1"/>
  <c r="J63" i="1"/>
  <c r="T62" i="1"/>
  <c r="S62" i="1"/>
  <c r="P62" i="1"/>
  <c r="N62" i="1"/>
  <c r="M62" i="1"/>
  <c r="L62" i="1"/>
  <c r="R62" i="1" s="1"/>
  <c r="K62" i="1"/>
  <c r="Q62" i="1" s="1"/>
  <c r="J62" i="1"/>
  <c r="T61" i="1"/>
  <c r="S61" i="1"/>
  <c r="P61" i="1"/>
  <c r="N61" i="1"/>
  <c r="M61" i="1"/>
  <c r="L61" i="1"/>
  <c r="R61" i="1" s="1"/>
  <c r="K61" i="1"/>
  <c r="Q61" i="1" s="1"/>
  <c r="J61" i="1"/>
  <c r="S60" i="1"/>
  <c r="R60" i="1"/>
  <c r="N60" i="1"/>
  <c r="T60" i="1" s="1"/>
  <c r="M60" i="1"/>
  <c r="L60" i="1"/>
  <c r="K60" i="1"/>
  <c r="Q60" i="1" s="1"/>
  <c r="J60" i="1"/>
  <c r="T59" i="1"/>
  <c r="S59" i="1"/>
  <c r="P59" i="1"/>
  <c r="N59" i="1"/>
  <c r="M59" i="1"/>
  <c r="L59" i="1"/>
  <c r="R59" i="1" s="1"/>
  <c r="K59" i="1"/>
  <c r="Q59" i="1" s="1"/>
  <c r="J59" i="1"/>
  <c r="S58" i="1"/>
  <c r="R58" i="1"/>
  <c r="N58" i="1"/>
  <c r="T58" i="1" s="1"/>
  <c r="M58" i="1"/>
  <c r="L58" i="1"/>
  <c r="K58" i="1"/>
  <c r="Q58" i="1" s="1"/>
  <c r="J58" i="1"/>
  <c r="T57" i="1"/>
  <c r="S57" i="1"/>
  <c r="P57" i="1"/>
  <c r="N57" i="1"/>
  <c r="M57" i="1"/>
  <c r="L57" i="1"/>
  <c r="R57" i="1" s="1"/>
  <c r="K57" i="1"/>
  <c r="Q57" i="1" s="1"/>
  <c r="J57" i="1"/>
  <c r="S56" i="1"/>
  <c r="R56" i="1"/>
  <c r="N56" i="1"/>
  <c r="T56" i="1" s="1"/>
  <c r="M56" i="1"/>
  <c r="L56" i="1"/>
  <c r="K56" i="1"/>
  <c r="Q56" i="1" s="1"/>
  <c r="J56" i="1"/>
  <c r="T55" i="1"/>
  <c r="S55" i="1"/>
  <c r="P55" i="1"/>
  <c r="N55" i="1"/>
  <c r="M55" i="1"/>
  <c r="L55" i="1"/>
  <c r="R55" i="1" s="1"/>
  <c r="K55" i="1"/>
  <c r="Q55" i="1" s="1"/>
  <c r="J55" i="1"/>
  <c r="S54" i="1"/>
  <c r="R54" i="1"/>
  <c r="N54" i="1"/>
  <c r="T54" i="1" s="1"/>
  <c r="M54" i="1"/>
  <c r="L54" i="1"/>
  <c r="K54" i="1"/>
  <c r="Q54" i="1" s="1"/>
  <c r="J54" i="1"/>
  <c r="T53" i="1"/>
  <c r="S53" i="1"/>
  <c r="P53" i="1"/>
  <c r="N53" i="1"/>
  <c r="M53" i="1"/>
  <c r="L53" i="1"/>
  <c r="R53" i="1" s="1"/>
  <c r="K53" i="1"/>
  <c r="Q53" i="1" s="1"/>
  <c r="J53" i="1"/>
  <c r="S52" i="1"/>
  <c r="R52" i="1"/>
  <c r="N52" i="1"/>
  <c r="T52" i="1" s="1"/>
  <c r="M52" i="1"/>
  <c r="L52" i="1"/>
  <c r="K52" i="1"/>
  <c r="Q52" i="1" s="1"/>
  <c r="J52" i="1"/>
  <c r="T51" i="1"/>
  <c r="S51" i="1"/>
  <c r="P51" i="1"/>
  <c r="N51" i="1"/>
  <c r="M51" i="1"/>
  <c r="L51" i="1"/>
  <c r="R51" i="1" s="1"/>
  <c r="K51" i="1"/>
  <c r="Q51" i="1" s="1"/>
  <c r="J51" i="1"/>
  <c r="S50" i="1"/>
  <c r="R50" i="1"/>
  <c r="N50" i="1"/>
  <c r="T50" i="1" s="1"/>
  <c r="M50" i="1"/>
  <c r="L50" i="1"/>
  <c r="K50" i="1"/>
  <c r="Q50" i="1" s="1"/>
  <c r="J50" i="1"/>
  <c r="T49" i="1"/>
  <c r="S49" i="1"/>
  <c r="P49" i="1"/>
  <c r="N49" i="1"/>
  <c r="M49" i="1"/>
  <c r="L49" i="1"/>
  <c r="R49" i="1" s="1"/>
  <c r="K49" i="1"/>
  <c r="Q49" i="1" s="1"/>
  <c r="J49" i="1"/>
  <c r="S48" i="1"/>
  <c r="R48" i="1"/>
  <c r="N48" i="1"/>
  <c r="T48" i="1" s="1"/>
  <c r="M48" i="1"/>
  <c r="L48" i="1"/>
  <c r="K48" i="1"/>
  <c r="Q48" i="1" s="1"/>
  <c r="J48" i="1"/>
  <c r="S47" i="1"/>
  <c r="R47" i="1"/>
  <c r="N47" i="1"/>
  <c r="T47" i="1" s="1"/>
  <c r="M47" i="1"/>
  <c r="L47" i="1"/>
  <c r="K47" i="1"/>
  <c r="Q47" i="1" s="1"/>
  <c r="J47" i="1"/>
  <c r="S46" i="1"/>
  <c r="R46" i="1"/>
  <c r="N46" i="1"/>
  <c r="T46" i="1" s="1"/>
  <c r="M46" i="1"/>
  <c r="L46" i="1"/>
  <c r="K46" i="1"/>
  <c r="Q46" i="1" s="1"/>
  <c r="J46" i="1"/>
  <c r="S45" i="1"/>
  <c r="R45" i="1"/>
  <c r="N45" i="1"/>
  <c r="T45" i="1" s="1"/>
  <c r="M45" i="1"/>
  <c r="L45" i="1"/>
  <c r="K45" i="1"/>
  <c r="Q45" i="1" s="1"/>
  <c r="J45" i="1"/>
  <c r="S44" i="1"/>
  <c r="R44" i="1"/>
  <c r="N44" i="1"/>
  <c r="T44" i="1" s="1"/>
  <c r="M44" i="1"/>
  <c r="L44" i="1"/>
  <c r="K44" i="1"/>
  <c r="Q44" i="1" s="1"/>
  <c r="J44" i="1"/>
  <c r="S43" i="1"/>
  <c r="R43" i="1"/>
  <c r="N43" i="1"/>
  <c r="T43" i="1" s="1"/>
  <c r="M43" i="1"/>
  <c r="L43" i="1"/>
  <c r="K43" i="1"/>
  <c r="Q43" i="1" s="1"/>
  <c r="J43" i="1"/>
  <c r="S42" i="1"/>
  <c r="R42" i="1"/>
  <c r="N42" i="1"/>
  <c r="T42" i="1" s="1"/>
  <c r="M42" i="1"/>
  <c r="L42" i="1"/>
  <c r="K42" i="1"/>
  <c r="Q42" i="1" s="1"/>
  <c r="J42" i="1"/>
  <c r="S41" i="1"/>
  <c r="R41" i="1"/>
  <c r="N41" i="1"/>
  <c r="T41" i="1" s="1"/>
  <c r="M41" i="1"/>
  <c r="L41" i="1"/>
  <c r="K41" i="1"/>
  <c r="Q41" i="1" s="1"/>
  <c r="J41" i="1"/>
  <c r="S40" i="1"/>
  <c r="R40" i="1"/>
  <c r="N40" i="1"/>
  <c r="T40" i="1" s="1"/>
  <c r="M40" i="1"/>
  <c r="L40" i="1"/>
  <c r="K40" i="1"/>
  <c r="Q40" i="1" s="1"/>
  <c r="J40" i="1"/>
  <c r="S39" i="1"/>
  <c r="R39" i="1"/>
  <c r="N39" i="1"/>
  <c r="T39" i="1" s="1"/>
  <c r="M39" i="1"/>
  <c r="L39" i="1"/>
  <c r="K39" i="1"/>
  <c r="Q39" i="1" s="1"/>
  <c r="J39" i="1"/>
  <c r="S38" i="1"/>
  <c r="R38" i="1"/>
  <c r="N38" i="1"/>
  <c r="T38" i="1" s="1"/>
  <c r="M38" i="1"/>
  <c r="L38" i="1"/>
  <c r="K38" i="1"/>
  <c r="Q38" i="1" s="1"/>
  <c r="J38" i="1"/>
  <c r="S37" i="1"/>
  <c r="R37" i="1"/>
  <c r="N37" i="1"/>
  <c r="T37" i="1" s="1"/>
  <c r="M37" i="1"/>
  <c r="L37" i="1"/>
  <c r="K37" i="1"/>
  <c r="Q37" i="1" s="1"/>
  <c r="J37" i="1"/>
  <c r="S36" i="1"/>
  <c r="R36" i="1"/>
  <c r="N36" i="1"/>
  <c r="T36" i="1" s="1"/>
  <c r="M36" i="1"/>
  <c r="L36" i="1"/>
  <c r="K36" i="1"/>
  <c r="Q36" i="1" s="1"/>
  <c r="J36" i="1"/>
  <c r="S35" i="1"/>
  <c r="R35" i="1"/>
  <c r="N35" i="1"/>
  <c r="T35" i="1" s="1"/>
  <c r="M35" i="1"/>
  <c r="L35" i="1"/>
  <c r="K35" i="1"/>
  <c r="Q35" i="1" s="1"/>
  <c r="J35" i="1"/>
  <c r="S34" i="1"/>
  <c r="R34" i="1"/>
  <c r="N34" i="1"/>
  <c r="T34" i="1" s="1"/>
  <c r="M34" i="1"/>
  <c r="L34" i="1"/>
  <c r="K34" i="1"/>
  <c r="Q34" i="1" s="1"/>
  <c r="J34" i="1"/>
  <c r="S33" i="1"/>
  <c r="R33" i="1"/>
  <c r="N33" i="1"/>
  <c r="T33" i="1" s="1"/>
  <c r="M33" i="1"/>
  <c r="L33" i="1"/>
  <c r="K33" i="1"/>
  <c r="Q33" i="1" s="1"/>
  <c r="J33" i="1"/>
  <c r="S32" i="1"/>
  <c r="R32" i="1"/>
  <c r="N32" i="1"/>
  <c r="T32" i="1" s="1"/>
  <c r="M32" i="1"/>
  <c r="L32" i="1"/>
  <c r="K32" i="1"/>
  <c r="Q32" i="1" s="1"/>
  <c r="J32" i="1"/>
  <c r="S31" i="1"/>
  <c r="R31" i="1"/>
  <c r="N31" i="1"/>
  <c r="T31" i="1" s="1"/>
  <c r="M31" i="1"/>
  <c r="L31" i="1"/>
  <c r="K31" i="1"/>
  <c r="Q31" i="1" s="1"/>
  <c r="J31" i="1"/>
  <c r="S30" i="1"/>
  <c r="R30" i="1"/>
  <c r="N30" i="1"/>
  <c r="T30" i="1" s="1"/>
  <c r="M30" i="1"/>
  <c r="L30" i="1"/>
  <c r="K30" i="1"/>
  <c r="Q30" i="1" s="1"/>
  <c r="J30" i="1"/>
  <c r="S29" i="1"/>
  <c r="R29" i="1"/>
  <c r="N29" i="1"/>
  <c r="T29" i="1" s="1"/>
  <c r="M29" i="1"/>
  <c r="L29" i="1"/>
  <c r="K29" i="1"/>
  <c r="Q29" i="1" s="1"/>
  <c r="J29" i="1"/>
  <c r="S28" i="1"/>
  <c r="R28" i="1"/>
  <c r="N28" i="1"/>
  <c r="T28" i="1" s="1"/>
  <c r="M28" i="1"/>
  <c r="L28" i="1"/>
  <c r="K28" i="1"/>
  <c r="Q28" i="1" s="1"/>
  <c r="J28" i="1"/>
  <c r="S27" i="1"/>
  <c r="R27" i="1"/>
  <c r="N27" i="1"/>
  <c r="T27" i="1" s="1"/>
  <c r="M27" i="1"/>
  <c r="L27" i="1"/>
  <c r="K27" i="1"/>
  <c r="Q27" i="1" s="1"/>
  <c r="J27" i="1"/>
  <c r="S26" i="1"/>
  <c r="R26" i="1"/>
  <c r="N26" i="1"/>
  <c r="T26" i="1" s="1"/>
  <c r="M26" i="1"/>
  <c r="L26" i="1"/>
  <c r="K26" i="1"/>
  <c r="Q26" i="1" s="1"/>
  <c r="J26" i="1"/>
  <c r="S25" i="1"/>
  <c r="R25" i="1"/>
  <c r="N25" i="1"/>
  <c r="T25" i="1" s="1"/>
  <c r="M25" i="1"/>
  <c r="L25" i="1"/>
  <c r="K25" i="1"/>
  <c r="Q25" i="1" s="1"/>
  <c r="J25" i="1"/>
  <c r="S24" i="1"/>
  <c r="R24" i="1"/>
  <c r="N24" i="1"/>
  <c r="T24" i="1" s="1"/>
  <c r="M24" i="1"/>
  <c r="L24" i="1"/>
  <c r="K24" i="1"/>
  <c r="Q24" i="1" s="1"/>
  <c r="J24" i="1"/>
  <c r="S23" i="1"/>
  <c r="R23" i="1"/>
  <c r="N23" i="1"/>
  <c r="T23" i="1" s="1"/>
  <c r="M23" i="1"/>
  <c r="L23" i="1"/>
  <c r="K23" i="1"/>
  <c r="Q23" i="1" s="1"/>
  <c r="J23" i="1"/>
  <c r="S22" i="1"/>
  <c r="R22" i="1"/>
  <c r="N22" i="1"/>
  <c r="T22" i="1" s="1"/>
  <c r="M22" i="1"/>
  <c r="L22" i="1"/>
  <c r="K22" i="1"/>
  <c r="Q22" i="1" s="1"/>
  <c r="J22" i="1"/>
  <c r="S21" i="1"/>
  <c r="R21" i="1"/>
  <c r="N21" i="1"/>
  <c r="T21" i="1" s="1"/>
  <c r="M21" i="1"/>
  <c r="L21" i="1"/>
  <c r="K21" i="1"/>
  <c r="Q21" i="1" s="1"/>
  <c r="J21" i="1"/>
  <c r="S20" i="1"/>
  <c r="R20" i="1"/>
  <c r="N20" i="1"/>
  <c r="T20" i="1" s="1"/>
  <c r="M20" i="1"/>
  <c r="L20" i="1"/>
  <c r="K20" i="1"/>
  <c r="Q20" i="1" s="1"/>
  <c r="J20" i="1"/>
  <c r="S19" i="1"/>
  <c r="R19" i="1"/>
  <c r="N19" i="1"/>
  <c r="T19" i="1" s="1"/>
  <c r="M19" i="1"/>
  <c r="L19" i="1"/>
  <c r="K19" i="1"/>
  <c r="Q19" i="1" s="1"/>
  <c r="J19" i="1"/>
  <c r="S18" i="1"/>
  <c r="R18" i="1"/>
  <c r="N18" i="1"/>
  <c r="T18" i="1" s="1"/>
  <c r="M18" i="1"/>
  <c r="L18" i="1"/>
  <c r="K18" i="1"/>
  <c r="Q18" i="1" s="1"/>
  <c r="J18" i="1"/>
  <c r="S17" i="1"/>
  <c r="R17" i="1"/>
  <c r="N17" i="1"/>
  <c r="T17" i="1" s="1"/>
  <c r="M17" i="1"/>
  <c r="L17" i="1"/>
  <c r="K17" i="1"/>
  <c r="Q17" i="1" s="1"/>
  <c r="J17" i="1"/>
  <c r="S16" i="1"/>
  <c r="R16" i="1"/>
  <c r="N16" i="1"/>
  <c r="T16" i="1" s="1"/>
  <c r="M16" i="1"/>
  <c r="L16" i="1"/>
  <c r="K16" i="1"/>
  <c r="Q16" i="1" s="1"/>
  <c r="J16" i="1"/>
  <c r="P16" i="1" s="1"/>
  <c r="S15" i="1"/>
  <c r="R15" i="1"/>
  <c r="N15" i="1"/>
  <c r="T15" i="1" s="1"/>
  <c r="M15" i="1"/>
  <c r="L15" i="1"/>
  <c r="K15" i="1"/>
  <c r="Q15" i="1" s="1"/>
  <c r="J15" i="1"/>
  <c r="P15" i="1" s="1"/>
  <c r="S14" i="1"/>
  <c r="R14" i="1"/>
  <c r="N14" i="1"/>
  <c r="T14" i="1" s="1"/>
  <c r="M14" i="1"/>
  <c r="L14" i="1"/>
  <c r="K14" i="1"/>
  <c r="Q14" i="1" s="1"/>
  <c r="J14" i="1"/>
  <c r="P14" i="1" s="1"/>
  <c r="S13" i="1"/>
  <c r="R13" i="1"/>
  <c r="N13" i="1"/>
  <c r="T13" i="1" s="1"/>
  <c r="M13" i="1"/>
  <c r="L13" i="1"/>
  <c r="K13" i="1"/>
  <c r="Q13" i="1" s="1"/>
  <c r="J13" i="1"/>
  <c r="P13" i="1" s="1"/>
  <c r="S12" i="1"/>
  <c r="R12" i="1"/>
  <c r="N12" i="1"/>
  <c r="T12" i="1" s="1"/>
  <c r="M12" i="1"/>
  <c r="L12" i="1"/>
  <c r="K12" i="1"/>
  <c r="Q12" i="1" s="1"/>
  <c r="J12" i="1"/>
  <c r="P12" i="1" s="1"/>
  <c r="S11" i="1"/>
  <c r="R11" i="1"/>
  <c r="N11" i="1"/>
  <c r="T11" i="1" s="1"/>
  <c r="M11" i="1"/>
  <c r="L11" i="1"/>
  <c r="K11" i="1"/>
  <c r="Q11" i="1" s="1"/>
  <c r="J11" i="1"/>
  <c r="P11" i="1" s="1"/>
  <c r="S10" i="1"/>
  <c r="R10" i="1"/>
  <c r="N10" i="1"/>
  <c r="T10" i="1" s="1"/>
  <c r="M10" i="1"/>
  <c r="L10" i="1"/>
  <c r="K10" i="1"/>
  <c r="Q10" i="1" s="1"/>
  <c r="J10" i="1"/>
  <c r="P10" i="1" s="1"/>
  <c r="S9" i="1"/>
  <c r="R9" i="1"/>
  <c r="N9" i="1"/>
  <c r="T9" i="1" s="1"/>
  <c r="M9" i="1"/>
  <c r="L9" i="1"/>
  <c r="K9" i="1"/>
  <c r="Q9" i="1" s="1"/>
  <c r="J9" i="1"/>
  <c r="P9" i="1" s="1"/>
  <c r="S8" i="1"/>
  <c r="R8" i="1"/>
  <c r="N8" i="1"/>
  <c r="T8" i="1" s="1"/>
  <c r="M8" i="1"/>
  <c r="L8" i="1"/>
  <c r="K8" i="1"/>
  <c r="Q8" i="1" s="1"/>
  <c r="J8" i="1"/>
  <c r="P8" i="1" s="1"/>
  <c r="S7" i="1"/>
  <c r="R7" i="1"/>
  <c r="N7" i="1"/>
  <c r="T7" i="1" s="1"/>
  <c r="M7" i="1"/>
  <c r="L7" i="1"/>
  <c r="K7" i="1"/>
  <c r="Q7" i="1" s="1"/>
  <c r="J7" i="1"/>
  <c r="P7" i="1" s="1"/>
  <c r="S6" i="1"/>
  <c r="R6" i="1"/>
  <c r="N6" i="1"/>
  <c r="T6" i="1" s="1"/>
  <c r="M6" i="1"/>
  <c r="L6" i="1"/>
  <c r="K6" i="1"/>
  <c r="Q6" i="1" s="1"/>
  <c r="J6" i="1"/>
  <c r="P6" i="1" s="1"/>
  <c r="S5" i="1"/>
  <c r="R5" i="1"/>
  <c r="N5" i="1"/>
  <c r="T5" i="1" s="1"/>
  <c r="M5" i="1"/>
  <c r="L5" i="1"/>
  <c r="K5" i="1"/>
  <c r="Q5" i="1" s="1"/>
  <c r="J5" i="1"/>
  <c r="P5" i="1" s="1"/>
  <c r="S4" i="1"/>
  <c r="R4" i="1"/>
  <c r="N4" i="1"/>
  <c r="T4" i="1" s="1"/>
  <c r="M4" i="1"/>
  <c r="L4" i="1"/>
  <c r="K4" i="1"/>
  <c r="Q4" i="1" s="1"/>
  <c r="J4" i="1"/>
  <c r="P4" i="1" s="1"/>
  <c r="S3" i="1"/>
  <c r="R3" i="1"/>
  <c r="N3" i="1"/>
  <c r="T3" i="1" s="1"/>
  <c r="M3" i="1"/>
  <c r="L3" i="1"/>
  <c r="K3" i="1"/>
  <c r="Q3" i="1" s="1"/>
  <c r="J3" i="1"/>
  <c r="P3" i="1" s="1"/>
  <c r="O3" i="1" l="1"/>
  <c r="U3" i="1" s="1"/>
  <c r="O5" i="1"/>
  <c r="U5" i="1" s="1"/>
  <c r="O7" i="1"/>
  <c r="U7" i="1" s="1"/>
  <c r="O9" i="1"/>
  <c r="U9" i="1" s="1"/>
  <c r="O11" i="1"/>
  <c r="U11" i="1" s="1"/>
  <c r="O13" i="1"/>
  <c r="U13" i="1" s="1"/>
  <c r="O16" i="1"/>
  <c r="U16" i="1" s="1"/>
  <c r="P20" i="1"/>
  <c r="O20" i="1"/>
  <c r="U20" i="1" s="1"/>
  <c r="O24" i="1"/>
  <c r="U24" i="1" s="1"/>
  <c r="P24" i="1"/>
  <c r="P32" i="1"/>
  <c r="O32" i="1"/>
  <c r="U32" i="1" s="1"/>
  <c r="P40" i="1"/>
  <c r="O40" i="1"/>
  <c r="U40" i="1" s="1"/>
  <c r="O44" i="1"/>
  <c r="U44" i="1" s="1"/>
  <c r="P44" i="1"/>
  <c r="O70" i="1"/>
  <c r="U70" i="1" s="1"/>
  <c r="O102" i="1"/>
  <c r="U102" i="1" s="1"/>
  <c r="O151" i="1"/>
  <c r="U151" i="1" s="1"/>
  <c r="P151" i="1"/>
  <c r="P166" i="1"/>
  <c r="O166" i="1"/>
  <c r="U166" i="1" s="1"/>
  <c r="P170" i="1"/>
  <c r="O170" i="1"/>
  <c r="U170" i="1" s="1"/>
  <c r="O174" i="1"/>
  <c r="U174" i="1" s="1"/>
  <c r="P175" i="1"/>
  <c r="O175" i="1"/>
  <c r="U175" i="1" s="1"/>
  <c r="P183" i="1"/>
  <c r="O183" i="1"/>
  <c r="U183" i="1" s="1"/>
  <c r="P23" i="1"/>
  <c r="O23" i="1"/>
  <c r="U23" i="1" s="1"/>
  <c r="P27" i="1"/>
  <c r="O27" i="1"/>
  <c r="U27" i="1" s="1"/>
  <c r="O31" i="1"/>
  <c r="U31" i="1" s="1"/>
  <c r="P31" i="1"/>
  <c r="O35" i="1"/>
  <c r="U35" i="1" s="1"/>
  <c r="P35" i="1"/>
  <c r="O39" i="1"/>
  <c r="U39" i="1" s="1"/>
  <c r="P39" i="1"/>
  <c r="O43" i="1"/>
  <c r="U43" i="1" s="1"/>
  <c r="P43" i="1"/>
  <c r="P47" i="1"/>
  <c r="O47" i="1"/>
  <c r="U47" i="1" s="1"/>
  <c r="O54" i="1"/>
  <c r="U54" i="1" s="1"/>
  <c r="P54" i="1"/>
  <c r="O74" i="1"/>
  <c r="U74" i="1" s="1"/>
  <c r="O90" i="1"/>
  <c r="U90" i="1" s="1"/>
  <c r="O106" i="1"/>
  <c r="U106" i="1" s="1"/>
  <c r="O155" i="1"/>
  <c r="U155" i="1" s="1"/>
  <c r="P155" i="1"/>
  <c r="P178" i="1"/>
  <c r="O178" i="1"/>
  <c r="U178" i="1" s="1"/>
  <c r="P182" i="1"/>
  <c r="O182" i="1"/>
  <c r="U182" i="1" s="1"/>
  <c r="P186" i="1"/>
  <c r="O186" i="1"/>
  <c r="U186" i="1" s="1"/>
  <c r="P18" i="1"/>
  <c r="O18" i="1"/>
  <c r="U18" i="1" s="1"/>
  <c r="O22" i="1"/>
  <c r="U22" i="1" s="1"/>
  <c r="P22" i="1"/>
  <c r="O26" i="1"/>
  <c r="U26" i="1" s="1"/>
  <c r="P26" i="1"/>
  <c r="P30" i="1"/>
  <c r="O30" i="1"/>
  <c r="U30" i="1" s="1"/>
  <c r="P34" i="1"/>
  <c r="O34" i="1"/>
  <c r="U34" i="1" s="1"/>
  <c r="P38" i="1"/>
  <c r="O38" i="1"/>
  <c r="U38" i="1" s="1"/>
  <c r="P42" i="1"/>
  <c r="O42" i="1"/>
  <c r="U42" i="1" s="1"/>
  <c r="O46" i="1"/>
  <c r="U46" i="1" s="1"/>
  <c r="P46" i="1"/>
  <c r="O52" i="1"/>
  <c r="U52" i="1" s="1"/>
  <c r="P52" i="1"/>
  <c r="O60" i="1"/>
  <c r="U60" i="1" s="1"/>
  <c r="P60" i="1"/>
  <c r="O62" i="1"/>
  <c r="U62" i="1" s="1"/>
  <c r="O78" i="1"/>
  <c r="U78" i="1" s="1"/>
  <c r="O94" i="1"/>
  <c r="U94" i="1" s="1"/>
  <c r="O110" i="1"/>
  <c r="U110" i="1" s="1"/>
  <c r="O114" i="1"/>
  <c r="U114" i="1" s="1"/>
  <c r="P114" i="1"/>
  <c r="O159" i="1"/>
  <c r="U159" i="1" s="1"/>
  <c r="P159" i="1"/>
  <c r="P177" i="1"/>
  <c r="O177" i="1"/>
  <c r="U177" i="1" s="1"/>
  <c r="P181" i="1"/>
  <c r="O181" i="1"/>
  <c r="U181" i="1" s="1"/>
  <c r="P185" i="1"/>
  <c r="O185" i="1"/>
  <c r="U185" i="1" s="1"/>
  <c r="P189" i="1"/>
  <c r="O189" i="1"/>
  <c r="U189" i="1" s="1"/>
  <c r="O4" i="1"/>
  <c r="U4" i="1" s="1"/>
  <c r="O6" i="1"/>
  <c r="U6" i="1" s="1"/>
  <c r="O8" i="1"/>
  <c r="U8" i="1" s="1"/>
  <c r="O10" i="1"/>
  <c r="U10" i="1" s="1"/>
  <c r="O12" i="1"/>
  <c r="U12" i="1" s="1"/>
  <c r="O14" i="1"/>
  <c r="U14" i="1" s="1"/>
  <c r="O15" i="1"/>
  <c r="U15" i="1" s="1"/>
  <c r="P28" i="1"/>
  <c r="O28" i="1"/>
  <c r="U28" i="1" s="1"/>
  <c r="O36" i="1"/>
  <c r="U36" i="1" s="1"/>
  <c r="P36" i="1"/>
  <c r="O48" i="1"/>
  <c r="U48" i="1" s="1"/>
  <c r="P48" i="1"/>
  <c r="P56" i="1"/>
  <c r="O56" i="1"/>
  <c r="U56" i="1" s="1"/>
  <c r="O86" i="1"/>
  <c r="U86" i="1" s="1"/>
  <c r="O112" i="1"/>
  <c r="U112" i="1" s="1"/>
  <c r="P112" i="1"/>
  <c r="P179" i="1"/>
  <c r="O179" i="1"/>
  <c r="U179" i="1" s="1"/>
  <c r="P187" i="1"/>
  <c r="O187" i="1"/>
  <c r="U187" i="1" s="1"/>
  <c r="P19" i="1"/>
  <c r="O19" i="1"/>
  <c r="U19" i="1" s="1"/>
  <c r="P190" i="1"/>
  <c r="O190" i="1"/>
  <c r="U190" i="1" s="1"/>
  <c r="O17" i="1"/>
  <c r="U17" i="1" s="1"/>
  <c r="P17" i="1"/>
  <c r="P21" i="1"/>
  <c r="O21" i="1"/>
  <c r="U21" i="1" s="1"/>
  <c r="P25" i="1"/>
  <c r="O25" i="1"/>
  <c r="U25" i="1" s="1"/>
  <c r="P29" i="1"/>
  <c r="O29" i="1"/>
  <c r="U29" i="1" s="1"/>
  <c r="P33" i="1"/>
  <c r="O33" i="1"/>
  <c r="U33" i="1" s="1"/>
  <c r="P37" i="1"/>
  <c r="O37" i="1"/>
  <c r="U37" i="1" s="1"/>
  <c r="O41" i="1"/>
  <c r="U41" i="1" s="1"/>
  <c r="P41" i="1"/>
  <c r="P45" i="1"/>
  <c r="O45" i="1"/>
  <c r="U45" i="1" s="1"/>
  <c r="O50" i="1"/>
  <c r="U50" i="1" s="1"/>
  <c r="P50" i="1"/>
  <c r="P58" i="1"/>
  <c r="O58" i="1"/>
  <c r="U58" i="1" s="1"/>
  <c r="O66" i="1"/>
  <c r="U66" i="1" s="1"/>
  <c r="O82" i="1"/>
  <c r="U82" i="1" s="1"/>
  <c r="O98" i="1"/>
  <c r="U98" i="1" s="1"/>
  <c r="O163" i="1"/>
  <c r="U163" i="1" s="1"/>
  <c r="P163" i="1"/>
  <c r="P176" i="1"/>
  <c r="O176" i="1"/>
  <c r="U176" i="1" s="1"/>
  <c r="P180" i="1"/>
  <c r="O180" i="1"/>
  <c r="U180" i="1" s="1"/>
  <c r="P184" i="1"/>
  <c r="O184" i="1"/>
  <c r="U184" i="1" s="1"/>
  <c r="P188" i="1"/>
  <c r="O188" i="1"/>
  <c r="U188" i="1" s="1"/>
  <c r="O91" i="1"/>
  <c r="U91" i="1" s="1"/>
  <c r="O64" i="1"/>
  <c r="U64" i="1" s="1"/>
  <c r="O68" i="1"/>
  <c r="U68" i="1" s="1"/>
  <c r="O72" i="1"/>
  <c r="U72" i="1" s="1"/>
  <c r="O76" i="1"/>
  <c r="U76" i="1" s="1"/>
  <c r="O80" i="1"/>
  <c r="U80" i="1" s="1"/>
  <c r="O84" i="1"/>
  <c r="U84" i="1" s="1"/>
  <c r="O88" i="1"/>
  <c r="U88" i="1" s="1"/>
  <c r="O92" i="1"/>
  <c r="U92" i="1" s="1"/>
  <c r="O96" i="1"/>
  <c r="U96" i="1" s="1"/>
  <c r="O100" i="1"/>
  <c r="U100" i="1" s="1"/>
  <c r="O104" i="1"/>
  <c r="U104" i="1" s="1"/>
  <c r="O108" i="1"/>
  <c r="U108" i="1" s="1"/>
  <c r="O63" i="1"/>
  <c r="U63" i="1" s="1"/>
  <c r="O67" i="1"/>
  <c r="U67" i="1" s="1"/>
  <c r="O71" i="1"/>
  <c r="U71" i="1" s="1"/>
  <c r="O75" i="1"/>
  <c r="U75" i="1" s="1"/>
  <c r="O79" i="1"/>
  <c r="U79" i="1" s="1"/>
  <c r="O83" i="1"/>
  <c r="U83" i="1" s="1"/>
  <c r="O87" i="1"/>
  <c r="U87" i="1" s="1"/>
  <c r="O95" i="1"/>
  <c r="U95" i="1" s="1"/>
  <c r="O99" i="1"/>
  <c r="U99" i="1" s="1"/>
  <c r="O103" i="1"/>
  <c r="U103" i="1" s="1"/>
  <c r="O107" i="1"/>
  <c r="U107" i="1" s="1"/>
  <c r="P169" i="1"/>
  <c r="O169" i="1"/>
  <c r="U169" i="1" s="1"/>
  <c r="P173" i="1"/>
  <c r="O173" i="1"/>
  <c r="U173" i="1" s="1"/>
  <c r="O49" i="1"/>
  <c r="U49" i="1" s="1"/>
  <c r="O51" i="1"/>
  <c r="U51" i="1" s="1"/>
  <c r="O53" i="1"/>
  <c r="U53" i="1" s="1"/>
  <c r="O55" i="1"/>
  <c r="U55" i="1" s="1"/>
  <c r="O57" i="1"/>
  <c r="U57" i="1" s="1"/>
  <c r="O59" i="1"/>
  <c r="U59" i="1" s="1"/>
  <c r="O61" i="1"/>
  <c r="U61" i="1" s="1"/>
  <c r="O65" i="1"/>
  <c r="U65" i="1" s="1"/>
  <c r="O69" i="1"/>
  <c r="U69" i="1" s="1"/>
  <c r="O73" i="1"/>
  <c r="U73" i="1" s="1"/>
  <c r="O77" i="1"/>
  <c r="U77" i="1" s="1"/>
  <c r="O81" i="1"/>
  <c r="U81" i="1" s="1"/>
  <c r="O85" i="1"/>
  <c r="U85" i="1" s="1"/>
  <c r="O89" i="1"/>
  <c r="U89" i="1" s="1"/>
  <c r="O93" i="1"/>
  <c r="U93" i="1" s="1"/>
  <c r="O97" i="1"/>
  <c r="U97" i="1" s="1"/>
  <c r="O101" i="1"/>
  <c r="U101" i="1" s="1"/>
  <c r="O105" i="1"/>
  <c r="U105" i="1" s="1"/>
  <c r="O109" i="1"/>
  <c r="U109" i="1" s="1"/>
  <c r="P165" i="1"/>
  <c r="O165" i="1"/>
  <c r="U165" i="1" s="1"/>
  <c r="P168" i="1"/>
  <c r="O168" i="1"/>
  <c r="U168" i="1" s="1"/>
  <c r="P172" i="1"/>
  <c r="O172" i="1"/>
  <c r="U172" i="1" s="1"/>
  <c r="O111" i="1"/>
  <c r="U111" i="1" s="1"/>
  <c r="O113" i="1"/>
  <c r="U113" i="1" s="1"/>
  <c r="P115" i="1"/>
  <c r="O115" i="1"/>
  <c r="U115" i="1" s="1"/>
  <c r="P116" i="1"/>
  <c r="O116" i="1"/>
  <c r="U116" i="1" s="1"/>
  <c r="P117" i="1"/>
  <c r="O117" i="1"/>
  <c r="U117" i="1" s="1"/>
  <c r="P118" i="1"/>
  <c r="O118" i="1"/>
  <c r="U118" i="1" s="1"/>
  <c r="P119" i="1"/>
  <c r="O119" i="1"/>
  <c r="U119" i="1" s="1"/>
  <c r="P120" i="1"/>
  <c r="O120" i="1"/>
  <c r="U120" i="1" s="1"/>
  <c r="P121" i="1"/>
  <c r="O121" i="1"/>
  <c r="U121" i="1" s="1"/>
  <c r="P122" i="1"/>
  <c r="O122" i="1"/>
  <c r="U122" i="1" s="1"/>
  <c r="P123" i="1"/>
  <c r="O123" i="1"/>
  <c r="U123" i="1" s="1"/>
  <c r="P124" i="1"/>
  <c r="O124" i="1"/>
  <c r="U124" i="1" s="1"/>
  <c r="P125" i="1"/>
  <c r="O125" i="1"/>
  <c r="U125" i="1" s="1"/>
  <c r="P126" i="1"/>
  <c r="O126" i="1"/>
  <c r="U126" i="1" s="1"/>
  <c r="P127" i="1"/>
  <c r="O127" i="1"/>
  <c r="U127" i="1" s="1"/>
  <c r="P128" i="1"/>
  <c r="O128" i="1"/>
  <c r="U128" i="1" s="1"/>
  <c r="P129" i="1"/>
  <c r="O129" i="1"/>
  <c r="U129" i="1" s="1"/>
  <c r="P130" i="1"/>
  <c r="O130" i="1"/>
  <c r="U130" i="1" s="1"/>
  <c r="P131" i="1"/>
  <c r="O131" i="1"/>
  <c r="U131" i="1" s="1"/>
  <c r="P132" i="1"/>
  <c r="O132" i="1"/>
  <c r="U132" i="1" s="1"/>
  <c r="P133" i="1"/>
  <c r="O133" i="1"/>
  <c r="U133" i="1" s="1"/>
  <c r="P134" i="1"/>
  <c r="O134" i="1"/>
  <c r="U134" i="1" s="1"/>
  <c r="P135" i="1"/>
  <c r="O135" i="1"/>
  <c r="U135" i="1" s="1"/>
  <c r="P136" i="1"/>
  <c r="O136" i="1"/>
  <c r="U136" i="1" s="1"/>
  <c r="P137" i="1"/>
  <c r="O137" i="1"/>
  <c r="U137" i="1" s="1"/>
  <c r="P138" i="1"/>
  <c r="O138" i="1"/>
  <c r="U138" i="1" s="1"/>
  <c r="P139" i="1"/>
  <c r="O139" i="1"/>
  <c r="U139" i="1" s="1"/>
  <c r="P140" i="1"/>
  <c r="O140" i="1"/>
  <c r="U140" i="1" s="1"/>
  <c r="P141" i="1"/>
  <c r="O141" i="1"/>
  <c r="U141" i="1" s="1"/>
  <c r="P142" i="1"/>
  <c r="O142" i="1"/>
  <c r="U142" i="1" s="1"/>
  <c r="P143" i="1"/>
  <c r="O143" i="1"/>
  <c r="U143" i="1" s="1"/>
  <c r="P144" i="1"/>
  <c r="O144" i="1"/>
  <c r="U144" i="1" s="1"/>
  <c r="P145" i="1"/>
  <c r="O145" i="1"/>
  <c r="U145" i="1" s="1"/>
  <c r="P146" i="1"/>
  <c r="O146" i="1"/>
  <c r="U146" i="1" s="1"/>
  <c r="P147" i="1"/>
  <c r="O147" i="1"/>
  <c r="U147" i="1" s="1"/>
  <c r="P148" i="1"/>
  <c r="O148" i="1"/>
  <c r="U148" i="1" s="1"/>
  <c r="P149" i="1"/>
  <c r="P153" i="1"/>
  <c r="P157" i="1"/>
  <c r="P161" i="1"/>
  <c r="P167" i="1"/>
  <c r="O167" i="1"/>
  <c r="U167" i="1" s="1"/>
  <c r="P171" i="1"/>
  <c r="O171" i="1"/>
  <c r="U171" i="1" s="1"/>
  <c r="O150" i="1"/>
  <c r="U150" i="1" s="1"/>
  <c r="O152" i="1"/>
  <c r="U152" i="1" s="1"/>
  <c r="O154" i="1"/>
  <c r="U154" i="1" s="1"/>
  <c r="O156" i="1"/>
  <c r="U156" i="1" s="1"/>
  <c r="O158" i="1"/>
  <c r="U158" i="1" s="1"/>
  <c r="O160" i="1"/>
  <c r="U160" i="1" s="1"/>
  <c r="O162" i="1"/>
  <c r="U162" i="1" s="1"/>
  <c r="O164" i="1"/>
  <c r="U164" i="1" s="1"/>
</calcChain>
</file>

<file path=xl/sharedStrings.xml><?xml version="1.0" encoding="utf-8"?>
<sst xmlns="http://schemas.openxmlformats.org/spreadsheetml/2006/main" count="400" uniqueCount="226">
  <si>
    <t>Testy</t>
  </si>
  <si>
    <t>Body</t>
  </si>
  <si>
    <t>Kategorie hráče</t>
  </si>
  <si>
    <t xml:space="preserve"> </t>
  </si>
  <si>
    <t>jméno a přijmení</t>
  </si>
  <si>
    <t>datum narození</t>
  </si>
  <si>
    <t>oddíl</t>
  </si>
  <si>
    <t>Výška</t>
  </si>
  <si>
    <t>Dosah</t>
  </si>
  <si>
    <t>VSR</t>
  </si>
  <si>
    <t>M1</t>
  </si>
  <si>
    <t>SDM</t>
  </si>
  <si>
    <t>Celkem</t>
  </si>
  <si>
    <t>Frydrych Jan</t>
  </si>
  <si>
    <t>Vol sp. Ostrava</t>
  </si>
  <si>
    <t>Pětioký V.</t>
  </si>
  <si>
    <t>D.Liberec</t>
  </si>
  <si>
    <t>Strak Vojtěch</t>
  </si>
  <si>
    <t>Novotný Tomáš</t>
  </si>
  <si>
    <t>Hradec králové</t>
  </si>
  <si>
    <t>Štrejbar Filip</t>
  </si>
  <si>
    <t>Velké Meziříčí</t>
  </si>
  <si>
    <t>Janalík Šimon</t>
  </si>
  <si>
    <t>Svitavy</t>
  </si>
  <si>
    <t>Kout  Kryštof</t>
  </si>
  <si>
    <t>Příbram</t>
  </si>
  <si>
    <t>Job Šimon</t>
  </si>
  <si>
    <t>Vaněk Štěpán</t>
  </si>
  <si>
    <t>Brno</t>
  </si>
  <si>
    <t>Vohradský Filip</t>
  </si>
  <si>
    <t>Letinský Jakub</t>
  </si>
  <si>
    <t>Prosek Praha</t>
  </si>
  <si>
    <t>Maršálek Jakub</t>
  </si>
  <si>
    <t>VK Ostrava</t>
  </si>
  <si>
    <t>Novák Tomáš</t>
  </si>
  <si>
    <t>Krauz Jan</t>
  </si>
  <si>
    <t>VK Č. Budějovice</t>
  </si>
  <si>
    <t>Káňa Adam</t>
  </si>
  <si>
    <t>Jirkov</t>
  </si>
  <si>
    <t>Junek Filip</t>
  </si>
  <si>
    <t>Bihun Michal</t>
  </si>
  <si>
    <t xml:space="preserve">Vigend Karel </t>
  </si>
  <si>
    <t>Blue Ostrava</t>
  </si>
  <si>
    <t>Pícha Tomáš</t>
  </si>
  <si>
    <t>Vašák Jakub</t>
  </si>
  <si>
    <t>Kolín</t>
  </si>
  <si>
    <t>Krym Karel</t>
  </si>
  <si>
    <t>Znojmo</t>
  </si>
  <si>
    <t>Svojanovský Mir.</t>
  </si>
  <si>
    <t>Stříbrský Vojtěch</t>
  </si>
  <si>
    <t>Lokvenc Adam</t>
  </si>
  <si>
    <t>Vavřín Vladimír</t>
  </si>
  <si>
    <t>Rajl Denis</t>
  </si>
  <si>
    <t>Lvi Praha</t>
  </si>
  <si>
    <t>Váňa Adam</t>
  </si>
  <si>
    <t>Kojetín</t>
  </si>
  <si>
    <t>Novotný Ondřej</t>
  </si>
  <si>
    <t>odolena Voda</t>
  </si>
  <si>
    <t>Motyčka Jan</t>
  </si>
  <si>
    <t>Zlín</t>
  </si>
  <si>
    <t>Špalek Daniel</t>
  </si>
  <si>
    <t>Zezula Jan</t>
  </si>
  <si>
    <t>Jelínek Lukáš</t>
  </si>
  <si>
    <t>Kalista Václav</t>
  </si>
  <si>
    <t>Klvaň Maxmilián</t>
  </si>
  <si>
    <t>Halata Filip</t>
  </si>
  <si>
    <t>Sova Mikuláš</t>
  </si>
  <si>
    <t>Mechel Richard</t>
  </si>
  <si>
    <t>Hanish Adam</t>
  </si>
  <si>
    <t>Karlovarsko</t>
  </si>
  <si>
    <t>Rylich Adam</t>
  </si>
  <si>
    <t>Kubeša Ondřej</t>
  </si>
  <si>
    <t>Menšík Matyáš</t>
  </si>
  <si>
    <t>Vavřich Vladimír</t>
  </si>
  <si>
    <t>Wiess Karel</t>
  </si>
  <si>
    <t>VK Brno</t>
  </si>
  <si>
    <t>Bachel Daniel</t>
  </si>
  <si>
    <t>Pospíšil Jan</t>
  </si>
  <si>
    <t>Mikánek Maxim</t>
  </si>
  <si>
    <t>Sarkozi Vojtěch</t>
  </si>
  <si>
    <t>Hoznedr Eliáš</t>
  </si>
  <si>
    <t>Letocha Tobiáš</t>
  </si>
  <si>
    <t>VAM Olomouc</t>
  </si>
  <si>
    <t>Kocián Štěpán</t>
  </si>
  <si>
    <t>Doubrava Matyáš</t>
  </si>
  <si>
    <t>Moravec Jan</t>
  </si>
  <si>
    <t>Wagner Adam</t>
  </si>
  <si>
    <t>Sluka Martin</t>
  </si>
  <si>
    <t>Hanuš Jiří</t>
  </si>
  <si>
    <t>Skříšovský Leo</t>
  </si>
  <si>
    <t>Makovec Jakub</t>
  </si>
  <si>
    <t>Černý Jakub</t>
  </si>
  <si>
    <t>Správka Šimon</t>
  </si>
  <si>
    <t>Švaříček Marek</t>
  </si>
  <si>
    <t>Danko Stjjepan</t>
  </si>
  <si>
    <t>Marcín matyáš</t>
  </si>
  <si>
    <t>Minařík Lukáš</t>
  </si>
  <si>
    <t>Červinka David</t>
  </si>
  <si>
    <t>Dvořák Petr</t>
  </si>
  <si>
    <t>Jirman Jakub</t>
  </si>
  <si>
    <t>Dvořák Filip</t>
  </si>
  <si>
    <t>Vaško Štefan</t>
  </si>
  <si>
    <t>VolSpolek Ostrava</t>
  </si>
  <si>
    <t>Litvík Šimon</t>
  </si>
  <si>
    <t>Ticháček Tomáš</t>
  </si>
  <si>
    <t>Janíček Juráš</t>
  </si>
  <si>
    <t>Vaněček Tomáš</t>
  </si>
  <si>
    <t>Havlíčkův Brod</t>
  </si>
  <si>
    <t>Daňha Tomáš</t>
  </si>
  <si>
    <t>Lengyel Alexandr</t>
  </si>
  <si>
    <t xml:space="preserve">Uhlíř Štěpán </t>
  </si>
  <si>
    <t xml:space="preserve">Srkal Jiří </t>
  </si>
  <si>
    <t>Slováček Martin</t>
  </si>
  <si>
    <t>Plášek Mikuláš</t>
  </si>
  <si>
    <t>Michalík Vojtěch</t>
  </si>
  <si>
    <t>Dobiáš Daniel</t>
  </si>
  <si>
    <t>Cypra Matyáš</t>
  </si>
  <si>
    <t>Kožuch Richard</t>
  </si>
  <si>
    <t>Bronček Jakub</t>
  </si>
  <si>
    <t>Koběrský Tobiáš</t>
  </si>
  <si>
    <t>Maršál Vojtěch</t>
  </si>
  <si>
    <t>Hradecký Jan</t>
  </si>
  <si>
    <t>Kubík Tomáš</t>
  </si>
  <si>
    <t>Kovář JaKub</t>
  </si>
  <si>
    <t>Scheichl Vojtěch</t>
  </si>
  <si>
    <t>Paleník Martin</t>
  </si>
  <si>
    <t>Hanzlík Petr</t>
  </si>
  <si>
    <t>Mařáček David</t>
  </si>
  <si>
    <t>Sychra František</t>
  </si>
  <si>
    <t>Bílý Martin</t>
  </si>
  <si>
    <t>Bukvald Petr</t>
  </si>
  <si>
    <t>Rous Antonín</t>
  </si>
  <si>
    <t>Aero Odolena Voda</t>
  </si>
  <si>
    <t>Žižanovič Max</t>
  </si>
  <si>
    <t>Vrubel Ben</t>
  </si>
  <si>
    <t>Stryček Hugo</t>
  </si>
  <si>
    <t>Seitl Ondřej</t>
  </si>
  <si>
    <t>Strak Karel</t>
  </si>
  <si>
    <t>Fischer Jan</t>
  </si>
  <si>
    <t>Svojanovský Tomáš</t>
  </si>
  <si>
    <t>Bystroň Matěj</t>
  </si>
  <si>
    <t>Chini Samuel</t>
  </si>
  <si>
    <t>Horák Max</t>
  </si>
  <si>
    <t>Zajíc Tomáíš</t>
  </si>
  <si>
    <t>Fráňa Matěj</t>
  </si>
  <si>
    <t>Zach Jakub</t>
  </si>
  <si>
    <t>Dvořák Jiří</t>
  </si>
  <si>
    <t>Kutlák Milan</t>
  </si>
  <si>
    <t>Bača Matouš</t>
  </si>
  <si>
    <t>Kočvara Adam</t>
  </si>
  <si>
    <t>Jamný Šimon</t>
  </si>
  <si>
    <t>Kocián Richard</t>
  </si>
  <si>
    <t>Fikáček Lukáš</t>
  </si>
  <si>
    <t>Chleboun  Ondřej</t>
  </si>
  <si>
    <t>Kvapil Vojtěch</t>
  </si>
  <si>
    <t>Havelka Lukáš</t>
  </si>
  <si>
    <t>Kozler Albert</t>
  </si>
  <si>
    <t>Saxl David</t>
  </si>
  <si>
    <t>Hovorka Lukáš</t>
  </si>
  <si>
    <t>Kostera Alexandr</t>
  </si>
  <si>
    <t>Delgrdalai</t>
  </si>
  <si>
    <t>Moravec M.</t>
  </si>
  <si>
    <t>Krpálek Gery</t>
  </si>
  <si>
    <t>Votava Jan</t>
  </si>
  <si>
    <t>Stočes Adam</t>
  </si>
  <si>
    <t>Zapletal Marek</t>
  </si>
  <si>
    <t>Kvapil Jan</t>
  </si>
  <si>
    <t>Lorinc Ondřej</t>
  </si>
  <si>
    <t>Sýkora Lukáš</t>
  </si>
  <si>
    <t>Nováček Jakub</t>
  </si>
  <si>
    <t>Zezula David</t>
  </si>
  <si>
    <t>Nytra Sebastián</t>
  </si>
  <si>
    <t>Svoboda David</t>
  </si>
  <si>
    <t>Capek Adam</t>
  </si>
  <si>
    <t>Marek Lukáš</t>
  </si>
  <si>
    <t>Zatyko Ivan</t>
  </si>
  <si>
    <t>Dvořák Zd.</t>
  </si>
  <si>
    <t>Krejčík Daniel</t>
  </si>
  <si>
    <t>Davídek Adam</t>
  </si>
  <si>
    <t>Rozsa Jan</t>
  </si>
  <si>
    <t>Sirůček David</t>
  </si>
  <si>
    <t>Veselý Jindřich</t>
  </si>
  <si>
    <t>Herget Sebastián</t>
  </si>
  <si>
    <t>Dvořák Sebastián</t>
  </si>
  <si>
    <t>Šuler Matěj</t>
  </si>
  <si>
    <t>Bartušek Tadeáš</t>
  </si>
  <si>
    <t>Urban Richard</t>
  </si>
  <si>
    <t>Mikánek T</t>
  </si>
  <si>
    <t>Holub Ondřej</t>
  </si>
  <si>
    <t>Bouček Jan</t>
  </si>
  <si>
    <t>Růžička Ondřej</t>
  </si>
  <si>
    <t>Bican Vít</t>
  </si>
  <si>
    <t>Uhřík Lukáš</t>
  </si>
  <si>
    <t>Sojovský Jakub</t>
  </si>
  <si>
    <t>Chmelka Dominik</t>
  </si>
  <si>
    <t>Bartoš Tomáš</t>
  </si>
  <si>
    <t>Aero Od. Voda</t>
  </si>
  <si>
    <t>Zemčík Patrik</t>
  </si>
  <si>
    <t>Ptáček Jáchym</t>
  </si>
  <si>
    <t>Šauer Adam</t>
  </si>
  <si>
    <t>Podsedník Ondřej</t>
  </si>
  <si>
    <t>Sova Matyáš</t>
  </si>
  <si>
    <t>Kotas Štěpán</t>
  </si>
  <si>
    <t>Dlouhý Matěj</t>
  </si>
  <si>
    <t>Slezák Martin</t>
  </si>
  <si>
    <t>Kaláb Max</t>
  </si>
  <si>
    <t>Boudyš Vít</t>
  </si>
  <si>
    <t>Kielar Štěpán</t>
  </si>
  <si>
    <t>Rajchmann Adam</t>
  </si>
  <si>
    <t>Šejna Jakub</t>
  </si>
  <si>
    <t>Novák Radovan</t>
  </si>
  <si>
    <t>Marek Kryštof</t>
  </si>
  <si>
    <t>Babák Šimon</t>
  </si>
  <si>
    <t>Adamec jan</t>
  </si>
  <si>
    <t>Adamus Jan</t>
  </si>
  <si>
    <t>Kneifl Štěpán</t>
  </si>
  <si>
    <t>Katrušák Daniel</t>
  </si>
  <si>
    <t>Trojan Adam</t>
  </si>
  <si>
    <t>Fiala Petr</t>
  </si>
  <si>
    <t>Avramenko Matěj</t>
  </si>
  <si>
    <t>Švihel Petr</t>
  </si>
  <si>
    <t>Hudeček Václav</t>
  </si>
  <si>
    <t>Picka Jakub</t>
  </si>
  <si>
    <t>Zima Luděk</t>
  </si>
  <si>
    <t>Ptáček jakub</t>
  </si>
  <si>
    <t>Hon Lukáš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</si>
</sst>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name val="Mangal"/>
      <family val="2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Calibri"/>
      <family val="2"/>
      <charset val="238"/>
    </font>
    <font>
      <sz val="11.5"/>
      <name val="Arial"/>
      <family val="2"/>
      <charset val="238"/>
    </font>
    <font>
      <sz val="10"/>
      <name val="Times New Roman"/>
      <family val="1"/>
      <charset val="238"/>
    </font>
    <font>
      <sz val="8.5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3" fillId="0" borderId="0" applyNumberFormat="0" applyFill="0" applyBorder="0" applyAlignment="0" applyProtection="0"/>
  </cellStyleXfs>
  <cellXfs count="250">
    <xf numFmtId="0" fontId="0" fillId="0" borderId="0" xfId="0" applyAlignment="1"/>
    <xf numFmtId="0" fontId="2" fillId="0" borderId="0" xfId="0" applyFont="1" applyAlignment="1"/>
    <xf numFmtId="0" fontId="4" fillId="2" borderId="1" xfId="1" applyFont="1" applyFill="1" applyBorder="1" applyAlignment="1">
      <alignment vertical="center" wrapText="1"/>
    </xf>
    <xf numFmtId="0" fontId="5" fillId="3" borderId="1" xfId="0" applyFont="1" applyFill="1" applyBorder="1" applyAlignment="1"/>
    <xf numFmtId="0" fontId="5" fillId="3" borderId="5" xfId="0" applyFont="1" applyFill="1" applyBorder="1" applyAlignment="1"/>
    <xf numFmtId="0" fontId="4" fillId="0" borderId="0" xfId="1" applyFont="1" applyAlignment="1">
      <alignment horizontal="center" vertical="top"/>
    </xf>
    <xf numFmtId="0" fontId="4" fillId="2" borderId="6" xfId="1" applyFont="1" applyFill="1" applyBorder="1" applyAlignment="1">
      <alignment vertical="center" wrapText="1"/>
    </xf>
    <xf numFmtId="0" fontId="4" fillId="2" borderId="7" xfId="1" applyFont="1" applyFill="1" applyBorder="1" applyAlignment="1">
      <alignment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14" fontId="7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4" fontId="9" fillId="5" borderId="10" xfId="1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164" fontId="9" fillId="5" borderId="11" xfId="1" applyNumberFormat="1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center" vertical="center"/>
    </xf>
    <xf numFmtId="164" fontId="9" fillId="5" borderId="12" xfId="1" applyNumberFormat="1" applyFont="1" applyFill="1" applyBorder="1" applyAlignment="1">
      <alignment horizontal="center" vertical="center"/>
    </xf>
    <xf numFmtId="164" fontId="9" fillId="6" borderId="13" xfId="1" applyNumberFormat="1" applyFont="1" applyFill="1" applyBorder="1" applyAlignment="1">
      <alignment horizontal="center" vertical="center"/>
    </xf>
    <xf numFmtId="164" fontId="9" fillId="6" borderId="14" xfId="1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top"/>
    </xf>
    <xf numFmtId="14" fontId="9" fillId="0" borderId="0" xfId="1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7" fillId="4" borderId="0" xfId="0" applyNumberFormat="1" applyFont="1" applyFill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9" fillId="4" borderId="0" xfId="1" applyNumberFormat="1" applyFont="1" applyFill="1" applyBorder="1" applyAlignment="1">
      <alignment horizontal="center" vertical="center"/>
    </xf>
    <xf numFmtId="0" fontId="1" fillId="0" borderId="0" xfId="0" applyFont="1" applyBorder="1">
      <alignment vertical="top"/>
    </xf>
    <xf numFmtId="0" fontId="1" fillId="0" borderId="0" xfId="0" applyFont="1">
      <alignment vertical="top"/>
    </xf>
    <xf numFmtId="0" fontId="10" fillId="4" borderId="1" xfId="0" applyFont="1" applyFill="1" applyBorder="1" applyAlignment="1">
      <alignment horizontal="center" vertical="center"/>
    </xf>
    <xf numFmtId="0" fontId="0" fillId="5" borderId="1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164" fontId="9" fillId="6" borderId="5" xfId="1" applyNumberFormat="1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14" fontId="1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>
      <alignment vertical="top"/>
    </xf>
    <xf numFmtId="0" fontId="1" fillId="4" borderId="0" xfId="0" applyNumberFormat="1" applyFont="1" applyFill="1" applyBorder="1" applyAlignment="1" applyProtection="1">
      <alignment horizontal="center" vertical="center"/>
    </xf>
    <xf numFmtId="14" fontId="1" fillId="4" borderId="0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7" fillId="5" borderId="12" xfId="0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14" fontId="9" fillId="5" borderId="16" xfId="1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164" fontId="9" fillId="5" borderId="17" xfId="1" applyNumberFormat="1" applyFont="1" applyFill="1" applyBorder="1" applyAlignment="1">
      <alignment horizontal="center" vertical="center"/>
    </xf>
    <xf numFmtId="164" fontId="9" fillId="5" borderId="15" xfId="1" applyNumberFormat="1" applyFont="1" applyFill="1" applyBorder="1" applyAlignment="1">
      <alignment horizontal="center" vertical="center"/>
    </xf>
    <xf numFmtId="164" fontId="9" fillId="5" borderId="18" xfId="1" applyNumberFormat="1" applyFont="1" applyFill="1" applyBorder="1" applyAlignment="1">
      <alignment horizontal="center" vertical="center"/>
    </xf>
    <xf numFmtId="164" fontId="9" fillId="6" borderId="19" xfId="1" applyNumberFormat="1" applyFont="1" applyFill="1" applyBorder="1" applyAlignment="1">
      <alignment horizontal="center" vertical="center"/>
    </xf>
    <xf numFmtId="164" fontId="9" fillId="6" borderId="20" xfId="1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7" fillId="6" borderId="21" xfId="0" applyFont="1" applyFill="1" applyBorder="1" applyAlignment="1">
      <alignment horizontal="center" vertical="center" wrapText="1"/>
    </xf>
    <xf numFmtId="14" fontId="9" fillId="6" borderId="22" xfId="1" applyNumberFormat="1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2" fontId="7" fillId="6" borderId="21" xfId="0" applyNumberFormat="1" applyFont="1" applyFill="1" applyBorder="1" applyAlignment="1">
      <alignment horizontal="center" vertical="center"/>
    </xf>
    <xf numFmtId="2" fontId="7" fillId="6" borderId="24" xfId="0" applyNumberFormat="1" applyFont="1" applyFill="1" applyBorder="1" applyAlignment="1">
      <alignment horizontal="center" vertical="center"/>
    </xf>
    <xf numFmtId="164" fontId="9" fillId="6" borderId="23" xfId="1" applyNumberFormat="1" applyFont="1" applyFill="1" applyBorder="1" applyAlignment="1">
      <alignment horizontal="center" vertical="center"/>
    </xf>
    <xf numFmtId="164" fontId="9" fillId="6" borderId="21" xfId="1" applyNumberFormat="1" applyFont="1" applyFill="1" applyBorder="1" applyAlignment="1">
      <alignment horizontal="center" vertical="center"/>
    </xf>
    <xf numFmtId="164" fontId="9" fillId="6" borderId="24" xfId="1" applyNumberFormat="1" applyFont="1" applyFill="1" applyBorder="1" applyAlignment="1">
      <alignment horizontal="center" vertical="center"/>
    </xf>
    <xf numFmtId="164" fontId="9" fillId="6" borderId="25" xfId="1" applyNumberFormat="1" applyFont="1" applyFill="1" applyBorder="1" applyAlignment="1">
      <alignment horizontal="center" vertical="center"/>
    </xf>
    <xf numFmtId="164" fontId="9" fillId="6" borderId="26" xfId="1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4" fontId="9" fillId="6" borderId="10" xfId="1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164" fontId="9" fillId="6" borderId="1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164" fontId="9" fillId="6" borderId="12" xfId="1" applyNumberFormat="1" applyFont="1" applyFill="1" applyBorder="1" applyAlignment="1">
      <alignment horizontal="center" vertical="center"/>
    </xf>
    <xf numFmtId="164" fontId="9" fillId="6" borderId="27" xfId="1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2" fontId="7" fillId="6" borderId="12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164" fontId="9" fillId="6" borderId="30" xfId="1" applyNumberFormat="1" applyFont="1" applyFill="1" applyBorder="1" applyAlignment="1">
      <alignment horizontal="center" vertical="center"/>
    </xf>
    <xf numFmtId="164" fontId="9" fillId="6" borderId="28" xfId="1" applyNumberFormat="1" applyFont="1" applyFill="1" applyBorder="1" applyAlignment="1">
      <alignment horizontal="center" vertical="center"/>
    </xf>
    <xf numFmtId="164" fontId="9" fillId="6" borderId="31" xfId="1" applyNumberFormat="1" applyFont="1" applyFill="1" applyBorder="1" applyAlignment="1">
      <alignment horizontal="center" vertical="center"/>
    </xf>
    <xf numFmtId="164" fontId="9" fillId="6" borderId="32" xfId="1" applyNumberFormat="1" applyFont="1" applyFill="1" applyBorder="1" applyAlignment="1">
      <alignment horizontal="center" vertical="center"/>
    </xf>
    <xf numFmtId="164" fontId="9" fillId="6" borderId="33" xfId="1" applyNumberFormat="1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14" fontId="9" fillId="4" borderId="22" xfId="1" applyNumberFormat="1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164" fontId="9" fillId="4" borderId="23" xfId="1" applyNumberFormat="1" applyFont="1" applyFill="1" applyBorder="1" applyAlignment="1">
      <alignment horizontal="center" vertical="center"/>
    </xf>
    <xf numFmtId="164" fontId="9" fillId="4" borderId="21" xfId="1" applyNumberFormat="1" applyFont="1" applyFill="1" applyBorder="1" applyAlignment="1">
      <alignment horizontal="center" vertical="center"/>
    </xf>
    <xf numFmtId="164" fontId="9" fillId="4" borderId="24" xfId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9" fillId="4" borderId="10" xfId="1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9" fillId="4" borderId="11" xfId="1" applyNumberFormat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center" vertical="center"/>
    </xf>
    <xf numFmtId="164" fontId="9" fillId="4" borderId="12" xfId="1" applyNumberFormat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16" fontId="0" fillId="4" borderId="0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2" fontId="11" fillId="4" borderId="12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/>
    </xf>
    <xf numFmtId="14" fontId="9" fillId="4" borderId="35" xfId="1" applyNumberFormat="1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164" fontId="9" fillId="4" borderId="36" xfId="1" applyNumberFormat="1" applyFont="1" applyFill="1" applyBorder="1" applyAlignment="1">
      <alignment horizontal="center" vertical="center"/>
    </xf>
    <xf numFmtId="164" fontId="9" fillId="4" borderId="34" xfId="1" applyNumberFormat="1" applyFont="1" applyFill="1" applyBorder="1" applyAlignment="1">
      <alignment horizontal="center" vertical="center"/>
    </xf>
    <xf numFmtId="164" fontId="9" fillId="4" borderId="37" xfId="1" applyNumberFormat="1" applyFont="1" applyFill="1" applyBorder="1" applyAlignment="1">
      <alignment horizontal="center" vertical="center"/>
    </xf>
    <xf numFmtId="164" fontId="9" fillId="6" borderId="38" xfId="1" applyNumberFormat="1" applyFont="1" applyFill="1" applyBorder="1" applyAlignment="1">
      <alignment horizontal="center" vertical="center"/>
    </xf>
    <xf numFmtId="164" fontId="9" fillId="6" borderId="39" xfId="1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14" fontId="9" fillId="4" borderId="16" xfId="1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164" fontId="9" fillId="4" borderId="17" xfId="1" applyNumberFormat="1" applyFont="1" applyFill="1" applyBorder="1" applyAlignment="1">
      <alignment horizontal="center" vertical="center"/>
    </xf>
    <xf numFmtId="164" fontId="9" fillId="4" borderId="15" xfId="1" applyNumberFormat="1" applyFont="1" applyFill="1" applyBorder="1" applyAlignment="1">
      <alignment horizontal="center" vertical="center"/>
    </xf>
    <xf numFmtId="164" fontId="9" fillId="4" borderId="18" xfId="1" applyNumberFormat="1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14" fontId="9" fillId="7" borderId="22" xfId="1" applyNumberFormat="1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164" fontId="9" fillId="7" borderId="23" xfId="1" applyNumberFormat="1" applyFont="1" applyFill="1" applyBorder="1" applyAlignment="1">
      <alignment horizontal="center" vertical="center"/>
    </xf>
    <xf numFmtId="164" fontId="9" fillId="7" borderId="21" xfId="1" applyNumberFormat="1" applyFont="1" applyFill="1" applyBorder="1" applyAlignment="1">
      <alignment horizontal="center" vertical="center"/>
    </xf>
    <xf numFmtId="164" fontId="9" fillId="7" borderId="24" xfId="1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4" fontId="9" fillId="7" borderId="10" xfId="1" applyNumberFormat="1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164" fontId="9" fillId="7" borderId="11" xfId="1" applyNumberFormat="1" applyFont="1" applyFill="1" applyBorder="1" applyAlignment="1">
      <alignment horizontal="center" vertical="center"/>
    </xf>
    <xf numFmtId="164" fontId="9" fillId="7" borderId="1" xfId="1" applyNumberFormat="1" applyFont="1" applyFill="1" applyBorder="1" applyAlignment="1">
      <alignment horizontal="center" vertical="center"/>
    </xf>
    <xf numFmtId="164" fontId="9" fillId="7" borderId="12" xfId="1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2" fontId="7" fillId="7" borderId="12" xfId="0" applyNumberFormat="1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6" fontId="1" fillId="4" borderId="0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4" fontId="7" fillId="7" borderId="1" xfId="0" applyNumberFormat="1" applyFont="1" applyFill="1" applyBorder="1" applyAlignment="1">
      <alignment horizontal="center" vertical="center"/>
    </xf>
    <xf numFmtId="4" fontId="7" fillId="7" borderId="12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top"/>
    </xf>
    <xf numFmtId="0" fontId="2" fillId="7" borderId="12" xfId="0" applyFont="1" applyFill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/>
    </xf>
    <xf numFmtId="0" fontId="2" fillId="6" borderId="5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1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 vertical="center"/>
    </xf>
    <xf numFmtId="0" fontId="0" fillId="7" borderId="12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2" fontId="11" fillId="4" borderId="0" xfId="0" applyNumberFormat="1" applyFont="1" applyFill="1" applyBorder="1" applyAlignment="1">
      <alignment horizontal="center" vertical="center"/>
    </xf>
    <xf numFmtId="2" fontId="11" fillId="4" borderId="0" xfId="0" applyNumberFormat="1" applyFont="1" applyFill="1" applyBorder="1" applyAlignment="1">
      <alignment horizontal="center" vertical="justify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" fillId="4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2" fillId="0" borderId="1" xfId="0" applyFont="1" applyBorder="1" applyAlignment="1"/>
    <xf numFmtId="14" fontId="1" fillId="4" borderId="0" xfId="0" applyNumberFormat="1" applyFont="1" applyFill="1" applyBorder="1">
      <alignment vertical="top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8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</cellXfs>
  <cellStyles count="2">
    <cellStyle name="Excel Built-in Normal" xfId="1" xr:uid="{C349807A-8C03-4593-BFEA-6BC4F581C518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135B-7979-45AC-994C-CD00383EE264}">
  <dimension ref="A1:AQ408"/>
  <sheetViews>
    <sheetView tabSelected="1" zoomScale="93" zoomScaleNormal="93" workbookViewId="0">
      <selection activeCell="AC53" sqref="AC53"/>
    </sheetView>
  </sheetViews>
  <sheetFormatPr defaultColWidth="9.140625" defaultRowHeight="12.75" x14ac:dyDescent="0.2"/>
  <cols>
    <col min="1" max="1" width="4.7109375" style="1" customWidth="1"/>
    <col min="2" max="2" width="15.7109375" style="1" customWidth="1"/>
    <col min="3" max="3" width="11" style="1" customWidth="1"/>
    <col min="4" max="4" width="14.7109375" style="1" customWidth="1"/>
    <col min="5" max="5" width="6" style="234" customWidth="1"/>
    <col min="6" max="6" width="6.42578125" style="234" customWidth="1"/>
    <col min="7" max="7" width="5.42578125" style="234" customWidth="1"/>
    <col min="8" max="8" width="5.85546875" style="234" customWidth="1"/>
    <col min="9" max="9" width="6.7109375" style="234" customWidth="1"/>
    <col min="10" max="10" width="6.42578125" style="234" customWidth="1"/>
    <col min="11" max="11" width="5.42578125" style="234" customWidth="1"/>
    <col min="12" max="12" width="5.85546875" style="234" customWidth="1"/>
    <col min="13" max="13" width="6" style="234" customWidth="1"/>
    <col min="14" max="14" width="6.42578125" style="234" customWidth="1"/>
    <col min="15" max="15" width="6.140625" style="234" customWidth="1"/>
    <col min="16" max="16" width="6" style="1" customWidth="1"/>
    <col min="17" max="17" width="4.7109375" style="1" customWidth="1"/>
    <col min="18" max="18" width="5.5703125" style="1" customWidth="1"/>
    <col min="19" max="21" width="5.42578125" style="1" customWidth="1"/>
    <col min="22" max="22" width="9" style="36" customWidth="1"/>
    <col min="23" max="23" width="9.140625" style="36"/>
    <col min="24" max="24" width="14.42578125" style="36" customWidth="1"/>
    <col min="25" max="25" width="11.7109375" style="36" customWidth="1"/>
    <col min="26" max="26" width="11.5703125" style="36" customWidth="1"/>
    <col min="27" max="31" width="9.140625" style="36"/>
    <col min="32" max="42" width="9.140625" style="36" hidden="1" customWidth="1"/>
    <col min="43" max="16384" width="9.140625" style="36"/>
  </cols>
  <sheetData>
    <row r="1" spans="1:43" s="1" customFormat="1" ht="31.5" customHeight="1" thickBot="1" x14ac:dyDescent="0.3">
      <c r="B1" s="2"/>
      <c r="C1" s="2"/>
      <c r="D1" s="2"/>
      <c r="E1" s="239" t="s">
        <v>0</v>
      </c>
      <c r="F1" s="240"/>
      <c r="G1" s="240"/>
      <c r="H1" s="240"/>
      <c r="I1" s="241"/>
      <c r="J1" s="239" t="s">
        <v>1</v>
      </c>
      <c r="K1" s="240"/>
      <c r="L1" s="240"/>
      <c r="M1" s="240"/>
      <c r="N1" s="241"/>
      <c r="O1" s="3"/>
      <c r="P1" s="3" t="s">
        <v>2</v>
      </c>
      <c r="Q1" s="3"/>
      <c r="R1" s="3"/>
      <c r="S1" s="3"/>
      <c r="T1" s="3"/>
      <c r="U1" s="4"/>
    </row>
    <row r="2" spans="1:43" s="16" customFormat="1" ht="31.5" x14ac:dyDescent="0.2">
      <c r="A2" s="5" t="s">
        <v>3</v>
      </c>
      <c r="B2" s="6" t="s">
        <v>4</v>
      </c>
      <c r="C2" s="7" t="s">
        <v>5</v>
      </c>
      <c r="D2" s="8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7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10"/>
      <c r="W2" s="11"/>
      <c r="X2" s="11"/>
      <c r="Y2" s="12"/>
      <c r="Z2" s="13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1"/>
      <c r="AN2" s="11"/>
      <c r="AO2" s="11"/>
      <c r="AP2" s="15"/>
      <c r="AQ2" s="15"/>
    </row>
    <row r="3" spans="1:43" ht="15" customHeight="1" x14ac:dyDescent="0.2">
      <c r="A3" s="17">
        <v>1</v>
      </c>
      <c r="B3" s="18" t="s">
        <v>13</v>
      </c>
      <c r="C3" s="21">
        <v>2010</v>
      </c>
      <c r="D3" s="19" t="s">
        <v>14</v>
      </c>
      <c r="E3" s="20">
        <v>188</v>
      </c>
      <c r="F3" s="21">
        <v>249</v>
      </c>
      <c r="G3" s="21">
        <v>326</v>
      </c>
      <c r="H3" s="21">
        <v>27.8</v>
      </c>
      <c r="I3" s="22">
        <v>288</v>
      </c>
      <c r="J3" s="23">
        <f t="shared" ref="J3:J66" si="0">MAX(0,(E3-170)*3.7)*0.5</f>
        <v>33.300000000000004</v>
      </c>
      <c r="K3" s="24">
        <f t="shared" ref="K3:K66" si="1">MAX(0,(F3-221)*2.9)*0.5</f>
        <v>40.6</v>
      </c>
      <c r="L3" s="24">
        <f t="shared" ref="L3:L66" si="2">MAX(0,(G3-276)*1.9)</f>
        <v>95</v>
      </c>
      <c r="M3" s="24">
        <f t="shared" ref="M3:M66" si="3">MAX(0,(H3-10.7)*6.1)</f>
        <v>104.31</v>
      </c>
      <c r="N3" s="25">
        <f t="shared" ref="N3:N66" si="4">+MAX(0,(I3-184)*0.9)</f>
        <v>93.600000000000009</v>
      </c>
      <c r="O3" s="26">
        <f t="shared" ref="O3:O66" si="5">+SUM(J3:N3)</f>
        <v>366.81000000000006</v>
      </c>
      <c r="P3" s="24" t="str">
        <f t="shared" ref="P3:Q18" si="6">IF(J3&gt;=1.5*65*0.5,"A",IF(J3&gt;=1.5*50*0.5,"B",IF(J3&gt;=1.5*40*0.5,"C","D")))</f>
        <v>C</v>
      </c>
      <c r="Q3" s="24" t="str">
        <f t="shared" si="6"/>
        <v>B</v>
      </c>
      <c r="R3" s="24" t="str">
        <f t="shared" ref="R3:T18" si="7">IF(L3&gt;=65,"A",IF(L3&gt;=50,"B",IF(L3&gt;=40,"C","D")))</f>
        <v>A</v>
      </c>
      <c r="S3" s="24" t="str">
        <f t="shared" si="7"/>
        <v>A</v>
      </c>
      <c r="T3" s="24" t="str">
        <f t="shared" si="7"/>
        <v>A</v>
      </c>
      <c r="U3" s="27" t="str">
        <f t="shared" ref="U3:U66" si="8">+IF(O3&gt;=(0.5+0.5+1+1+1)*65,"A",IF(O3&gt;=(0.5+0.5+1+1+1)*50,"B",IF(O3&gt;=(0.5+0.5+1+1+1)*40,"C","D")))</f>
        <v>A</v>
      </c>
      <c r="W3" s="12"/>
      <c r="X3" s="13"/>
      <c r="Y3" s="29"/>
      <c r="Z3" s="30"/>
      <c r="AA3" s="30"/>
      <c r="AB3" s="31"/>
      <c r="AC3" s="32"/>
      <c r="AD3" s="32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4"/>
      <c r="AQ3" s="35"/>
    </row>
    <row r="4" spans="1:43" ht="15" customHeight="1" x14ac:dyDescent="0.2">
      <c r="A4" s="37">
        <v>2</v>
      </c>
      <c r="B4" s="21" t="s">
        <v>15</v>
      </c>
      <c r="C4" s="21">
        <v>2010</v>
      </c>
      <c r="D4" s="19" t="s">
        <v>16</v>
      </c>
      <c r="E4" s="38">
        <v>192</v>
      </c>
      <c r="F4" s="39">
        <v>250</v>
      </c>
      <c r="G4" s="39">
        <v>338</v>
      </c>
      <c r="H4" s="39">
        <v>21.9</v>
      </c>
      <c r="I4" s="40">
        <v>275</v>
      </c>
      <c r="J4" s="23">
        <f t="shared" si="0"/>
        <v>40.700000000000003</v>
      </c>
      <c r="K4" s="24">
        <f t="shared" si="1"/>
        <v>42.05</v>
      </c>
      <c r="L4" s="24">
        <f t="shared" si="2"/>
        <v>117.8</v>
      </c>
      <c r="M4" s="24">
        <f t="shared" si="3"/>
        <v>68.319999999999993</v>
      </c>
      <c r="N4" s="25">
        <f t="shared" si="4"/>
        <v>81.900000000000006</v>
      </c>
      <c r="O4" s="26">
        <f t="shared" si="5"/>
        <v>350.77</v>
      </c>
      <c r="P4" s="24" t="str">
        <f t="shared" si="6"/>
        <v>B</v>
      </c>
      <c r="Q4" s="24" t="str">
        <f t="shared" si="6"/>
        <v>B</v>
      </c>
      <c r="R4" s="24" t="str">
        <f t="shared" si="7"/>
        <v>A</v>
      </c>
      <c r="S4" s="24" t="str">
        <f t="shared" si="7"/>
        <v>A</v>
      </c>
      <c r="T4" s="24" t="str">
        <f t="shared" si="7"/>
        <v>A</v>
      </c>
      <c r="U4" s="41" t="str">
        <f t="shared" si="8"/>
        <v>A</v>
      </c>
      <c r="W4" s="14"/>
      <c r="X4" s="42"/>
      <c r="Y4" s="29"/>
      <c r="Z4" s="31"/>
      <c r="AA4" s="31"/>
      <c r="AB4" s="31"/>
      <c r="AC4" s="31"/>
      <c r="AD4" s="31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5"/>
    </row>
    <row r="5" spans="1:43" ht="15" customHeight="1" x14ac:dyDescent="0.2">
      <c r="A5" s="17">
        <v>3</v>
      </c>
      <c r="B5" s="43" t="s">
        <v>17</v>
      </c>
      <c r="C5" s="21">
        <v>2010</v>
      </c>
      <c r="D5" s="19" t="s">
        <v>14</v>
      </c>
      <c r="E5" s="44">
        <v>190</v>
      </c>
      <c r="F5" s="43">
        <v>252</v>
      </c>
      <c r="G5" s="43">
        <v>328</v>
      </c>
      <c r="H5" s="43">
        <v>21.5</v>
      </c>
      <c r="I5" s="45">
        <v>290</v>
      </c>
      <c r="J5" s="23">
        <f t="shared" si="0"/>
        <v>37</v>
      </c>
      <c r="K5" s="24">
        <f t="shared" si="1"/>
        <v>44.949999999999996</v>
      </c>
      <c r="L5" s="24">
        <f t="shared" si="2"/>
        <v>98.8</v>
      </c>
      <c r="M5" s="24">
        <f t="shared" si="3"/>
        <v>65.88</v>
      </c>
      <c r="N5" s="25">
        <f t="shared" si="4"/>
        <v>95.4</v>
      </c>
      <c r="O5" s="26">
        <f t="shared" si="5"/>
        <v>342.03</v>
      </c>
      <c r="P5" s="24" t="str">
        <f t="shared" si="6"/>
        <v>C</v>
      </c>
      <c r="Q5" s="24" t="str">
        <f t="shared" si="6"/>
        <v>B</v>
      </c>
      <c r="R5" s="24" t="str">
        <f t="shared" si="7"/>
        <v>A</v>
      </c>
      <c r="S5" s="24" t="str">
        <f t="shared" si="7"/>
        <v>A</v>
      </c>
      <c r="T5" s="24" t="str">
        <f t="shared" si="7"/>
        <v>A</v>
      </c>
      <c r="U5" s="41" t="str">
        <f t="shared" si="8"/>
        <v>A</v>
      </c>
      <c r="W5" s="46"/>
      <c r="X5" s="12"/>
      <c r="Y5" s="47"/>
      <c r="Z5" s="29"/>
      <c r="AA5" s="48"/>
      <c r="AB5" s="48"/>
      <c r="AC5" s="48"/>
      <c r="AD5" s="49"/>
      <c r="AE5" s="49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4"/>
    </row>
    <row r="6" spans="1:43" ht="15" customHeight="1" x14ac:dyDescent="0.2">
      <c r="A6" s="37">
        <v>4</v>
      </c>
      <c r="B6" s="21" t="s">
        <v>18</v>
      </c>
      <c r="C6" s="39">
        <v>2011</v>
      </c>
      <c r="D6" s="19" t="s">
        <v>19</v>
      </c>
      <c r="E6" s="20">
        <v>196</v>
      </c>
      <c r="F6" s="21">
        <v>258</v>
      </c>
      <c r="G6" s="21">
        <v>329</v>
      </c>
      <c r="H6" s="21">
        <v>21.7</v>
      </c>
      <c r="I6" s="22">
        <v>263</v>
      </c>
      <c r="J6" s="23">
        <f t="shared" si="0"/>
        <v>48.1</v>
      </c>
      <c r="K6" s="24">
        <f t="shared" si="1"/>
        <v>53.65</v>
      </c>
      <c r="L6" s="24">
        <f t="shared" si="2"/>
        <v>100.69999999999999</v>
      </c>
      <c r="M6" s="24">
        <f t="shared" si="3"/>
        <v>67.099999999999994</v>
      </c>
      <c r="N6" s="25">
        <f t="shared" si="4"/>
        <v>71.100000000000009</v>
      </c>
      <c r="O6" s="26">
        <f t="shared" si="5"/>
        <v>340.65</v>
      </c>
      <c r="P6" s="24" t="str">
        <f t="shared" si="6"/>
        <v>B</v>
      </c>
      <c r="Q6" s="24" t="str">
        <f t="shared" si="6"/>
        <v>A</v>
      </c>
      <c r="R6" s="24" t="str">
        <f t="shared" si="7"/>
        <v>A</v>
      </c>
      <c r="S6" s="24" t="str">
        <f t="shared" si="7"/>
        <v>A</v>
      </c>
      <c r="T6" s="24" t="str">
        <f t="shared" si="7"/>
        <v>A</v>
      </c>
      <c r="U6" s="41" t="str">
        <f t="shared" si="8"/>
        <v>A</v>
      </c>
      <c r="W6" s="50"/>
      <c r="X6" s="14"/>
      <c r="Y6" s="51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52"/>
      <c r="AN6" s="52"/>
      <c r="AO6" s="52"/>
      <c r="AP6" s="35"/>
      <c r="AQ6" s="35"/>
    </row>
    <row r="7" spans="1:43" ht="15" customHeight="1" x14ac:dyDescent="0.2">
      <c r="A7" s="17">
        <v>5</v>
      </c>
      <c r="B7" s="21" t="s">
        <v>20</v>
      </c>
      <c r="C7" s="39">
        <v>2010</v>
      </c>
      <c r="D7" s="19" t="s">
        <v>21</v>
      </c>
      <c r="E7" s="20">
        <v>186</v>
      </c>
      <c r="F7" s="21">
        <v>250</v>
      </c>
      <c r="G7" s="21">
        <v>335</v>
      </c>
      <c r="H7" s="21">
        <v>21.3</v>
      </c>
      <c r="I7" s="22">
        <v>277</v>
      </c>
      <c r="J7" s="23">
        <f t="shared" si="0"/>
        <v>29.6</v>
      </c>
      <c r="K7" s="24">
        <f t="shared" si="1"/>
        <v>42.05</v>
      </c>
      <c r="L7" s="24">
        <f t="shared" si="2"/>
        <v>112.1</v>
      </c>
      <c r="M7" s="24">
        <f t="shared" si="3"/>
        <v>64.660000000000011</v>
      </c>
      <c r="N7" s="25">
        <f t="shared" si="4"/>
        <v>83.7</v>
      </c>
      <c r="O7" s="26">
        <f t="shared" si="5"/>
        <v>332.11</v>
      </c>
      <c r="P7" s="24" t="str">
        <f t="shared" si="6"/>
        <v>D</v>
      </c>
      <c r="Q7" s="24" t="str">
        <f t="shared" si="6"/>
        <v>B</v>
      </c>
      <c r="R7" s="24" t="str">
        <f t="shared" si="7"/>
        <v>A</v>
      </c>
      <c r="S7" s="24" t="str">
        <f t="shared" si="7"/>
        <v>B</v>
      </c>
      <c r="T7" s="24" t="str">
        <f t="shared" si="7"/>
        <v>A</v>
      </c>
      <c r="U7" s="41" t="str">
        <f t="shared" si="8"/>
        <v>A</v>
      </c>
      <c r="W7" s="46"/>
      <c r="X7" s="14"/>
      <c r="Y7" s="51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52"/>
      <c r="AN7" s="52"/>
      <c r="AO7" s="52"/>
      <c r="AP7" s="35"/>
      <c r="AQ7" s="35"/>
    </row>
    <row r="8" spans="1:43" ht="15" customHeight="1" x14ac:dyDescent="0.2">
      <c r="A8" s="37">
        <v>6</v>
      </c>
      <c r="B8" s="21" t="s">
        <v>22</v>
      </c>
      <c r="C8" s="39">
        <v>2011</v>
      </c>
      <c r="D8" s="19" t="s">
        <v>23</v>
      </c>
      <c r="E8" s="20">
        <v>187</v>
      </c>
      <c r="F8" s="21">
        <v>249</v>
      </c>
      <c r="G8" s="21">
        <v>328</v>
      </c>
      <c r="H8" s="21">
        <v>25.31</v>
      </c>
      <c r="I8" s="22">
        <v>254</v>
      </c>
      <c r="J8" s="23">
        <f t="shared" si="0"/>
        <v>31.450000000000003</v>
      </c>
      <c r="K8" s="24">
        <f t="shared" si="1"/>
        <v>40.6</v>
      </c>
      <c r="L8" s="24">
        <f t="shared" si="2"/>
        <v>98.8</v>
      </c>
      <c r="M8" s="24">
        <f t="shared" si="3"/>
        <v>89.120999999999995</v>
      </c>
      <c r="N8" s="25">
        <f t="shared" si="4"/>
        <v>63</v>
      </c>
      <c r="O8" s="26">
        <f t="shared" si="5"/>
        <v>322.971</v>
      </c>
      <c r="P8" s="24" t="str">
        <f t="shared" si="6"/>
        <v>C</v>
      </c>
      <c r="Q8" s="24" t="str">
        <f t="shared" si="6"/>
        <v>B</v>
      </c>
      <c r="R8" s="24" t="str">
        <f t="shared" si="7"/>
        <v>A</v>
      </c>
      <c r="S8" s="24" t="str">
        <f t="shared" si="7"/>
        <v>A</v>
      </c>
      <c r="T8" s="24" t="str">
        <f t="shared" si="7"/>
        <v>B</v>
      </c>
      <c r="U8" s="41" t="str">
        <f t="shared" si="8"/>
        <v>A</v>
      </c>
      <c r="W8" s="50"/>
      <c r="X8" s="53"/>
      <c r="Y8" s="54"/>
      <c r="Z8" s="53"/>
      <c r="AA8" s="53"/>
      <c r="AB8" s="52"/>
      <c r="AC8" s="52"/>
      <c r="AD8" s="52"/>
      <c r="AE8" s="52"/>
      <c r="AF8" s="52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</row>
    <row r="9" spans="1:43" ht="15" customHeight="1" x14ac:dyDescent="0.2">
      <c r="A9" s="17">
        <v>7</v>
      </c>
      <c r="B9" s="21" t="s">
        <v>24</v>
      </c>
      <c r="C9" s="39">
        <v>2010</v>
      </c>
      <c r="D9" s="19" t="s">
        <v>25</v>
      </c>
      <c r="E9" s="20">
        <v>203</v>
      </c>
      <c r="F9" s="21">
        <v>267</v>
      </c>
      <c r="G9" s="21">
        <v>322</v>
      </c>
      <c r="H9" s="21">
        <v>18</v>
      </c>
      <c r="I9" s="22">
        <v>234</v>
      </c>
      <c r="J9" s="23">
        <f t="shared" si="0"/>
        <v>61.050000000000004</v>
      </c>
      <c r="K9" s="24">
        <f t="shared" si="1"/>
        <v>66.7</v>
      </c>
      <c r="L9" s="24">
        <f t="shared" si="2"/>
        <v>87.399999999999991</v>
      </c>
      <c r="M9" s="24">
        <f t="shared" si="3"/>
        <v>44.53</v>
      </c>
      <c r="N9" s="25">
        <f t="shared" si="4"/>
        <v>45</v>
      </c>
      <c r="O9" s="26">
        <f t="shared" si="5"/>
        <v>304.67999999999995</v>
      </c>
      <c r="P9" s="24" t="str">
        <f t="shared" si="6"/>
        <v>A</v>
      </c>
      <c r="Q9" s="24" t="str">
        <f t="shared" si="6"/>
        <v>A</v>
      </c>
      <c r="R9" s="24" t="str">
        <f t="shared" si="7"/>
        <v>A</v>
      </c>
      <c r="S9" s="24" t="str">
        <f t="shared" si="7"/>
        <v>C</v>
      </c>
      <c r="T9" s="24" t="str">
        <f t="shared" si="7"/>
        <v>C</v>
      </c>
      <c r="U9" s="41" t="str">
        <f t="shared" si="8"/>
        <v>A</v>
      </c>
      <c r="W9" s="46"/>
      <c r="X9" s="14"/>
      <c r="Y9" s="51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52"/>
      <c r="AL9" s="52"/>
      <c r="AM9" s="52"/>
      <c r="AN9" s="52"/>
      <c r="AO9" s="52"/>
      <c r="AP9" s="35"/>
      <c r="AQ9" s="35"/>
    </row>
    <row r="10" spans="1:43" ht="15" customHeight="1" x14ac:dyDescent="0.2">
      <c r="A10" s="37">
        <v>8</v>
      </c>
      <c r="B10" s="21" t="s">
        <v>26</v>
      </c>
      <c r="C10" s="39">
        <v>2010</v>
      </c>
      <c r="D10" s="19" t="s">
        <v>25</v>
      </c>
      <c r="E10" s="20">
        <v>185</v>
      </c>
      <c r="F10" s="21">
        <v>245</v>
      </c>
      <c r="G10" s="21">
        <v>320</v>
      </c>
      <c r="H10" s="21">
        <v>21</v>
      </c>
      <c r="I10" s="22">
        <v>290</v>
      </c>
      <c r="J10" s="23">
        <f t="shared" si="0"/>
        <v>27.75</v>
      </c>
      <c r="K10" s="24">
        <f t="shared" si="1"/>
        <v>34.799999999999997</v>
      </c>
      <c r="L10" s="24">
        <f t="shared" si="2"/>
        <v>83.6</v>
      </c>
      <c r="M10" s="24">
        <f t="shared" si="3"/>
        <v>62.83</v>
      </c>
      <c r="N10" s="25">
        <f t="shared" si="4"/>
        <v>95.4</v>
      </c>
      <c r="O10" s="26">
        <f t="shared" si="5"/>
        <v>304.38</v>
      </c>
      <c r="P10" s="24" t="str">
        <f t="shared" si="6"/>
        <v>D</v>
      </c>
      <c r="Q10" s="24" t="str">
        <f t="shared" si="6"/>
        <v>C</v>
      </c>
      <c r="R10" s="24" t="str">
        <f t="shared" si="7"/>
        <v>A</v>
      </c>
      <c r="S10" s="24" t="str">
        <f t="shared" si="7"/>
        <v>B</v>
      </c>
      <c r="T10" s="24" t="str">
        <f t="shared" si="7"/>
        <v>A</v>
      </c>
      <c r="U10" s="41" t="str">
        <f t="shared" si="8"/>
        <v>A</v>
      </c>
      <c r="W10" s="50"/>
      <c r="X10" s="53"/>
      <c r="Y10" s="54"/>
      <c r="Z10" s="53"/>
      <c r="AA10" s="53"/>
      <c r="AB10" s="53"/>
      <c r="AC10" s="53"/>
      <c r="AD10" s="53"/>
      <c r="AE10" s="53"/>
      <c r="AF10" s="53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</row>
    <row r="11" spans="1:43" ht="15" customHeight="1" x14ac:dyDescent="0.2">
      <c r="A11" s="17">
        <v>9</v>
      </c>
      <c r="B11" s="55" t="s">
        <v>27</v>
      </c>
      <c r="C11" s="39">
        <v>2010</v>
      </c>
      <c r="D11" s="56" t="s">
        <v>28</v>
      </c>
      <c r="E11" s="57">
        <v>198</v>
      </c>
      <c r="F11" s="58">
        <v>257</v>
      </c>
      <c r="G11" s="58">
        <v>322</v>
      </c>
      <c r="H11" s="58">
        <v>16.600000000000001</v>
      </c>
      <c r="I11" s="59">
        <v>264</v>
      </c>
      <c r="J11" s="23">
        <f t="shared" si="0"/>
        <v>51.800000000000004</v>
      </c>
      <c r="K11" s="24">
        <f t="shared" si="1"/>
        <v>52.199999999999996</v>
      </c>
      <c r="L11" s="24">
        <f t="shared" si="2"/>
        <v>87.399999999999991</v>
      </c>
      <c r="M11" s="24">
        <f t="shared" si="3"/>
        <v>35.990000000000009</v>
      </c>
      <c r="N11" s="25">
        <f t="shared" si="4"/>
        <v>72</v>
      </c>
      <c r="O11" s="26">
        <f t="shared" si="5"/>
        <v>299.39</v>
      </c>
      <c r="P11" s="24" t="str">
        <f t="shared" si="6"/>
        <v>A</v>
      </c>
      <c r="Q11" s="24" t="str">
        <f t="shared" si="6"/>
        <v>A</v>
      </c>
      <c r="R11" s="24" t="str">
        <f t="shared" si="7"/>
        <v>A</v>
      </c>
      <c r="S11" s="24" t="str">
        <f t="shared" si="7"/>
        <v>D</v>
      </c>
      <c r="T11" s="24" t="str">
        <f t="shared" si="7"/>
        <v>A</v>
      </c>
      <c r="U11" s="41" t="str">
        <f t="shared" si="8"/>
        <v>A</v>
      </c>
      <c r="W11" s="46"/>
      <c r="X11" s="14"/>
      <c r="Y11" s="51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35"/>
      <c r="AQ11" s="35"/>
    </row>
    <row r="12" spans="1:43" ht="15" customHeight="1" x14ac:dyDescent="0.2">
      <c r="A12" s="37">
        <v>10</v>
      </c>
      <c r="B12" s="39" t="s">
        <v>29</v>
      </c>
      <c r="C12" s="39">
        <v>2010</v>
      </c>
      <c r="D12" s="19" t="s">
        <v>25</v>
      </c>
      <c r="E12" s="20">
        <v>195</v>
      </c>
      <c r="F12" s="21">
        <v>254</v>
      </c>
      <c r="G12" s="21">
        <v>316</v>
      </c>
      <c r="H12" s="21">
        <v>20.9</v>
      </c>
      <c r="I12" s="22">
        <v>254</v>
      </c>
      <c r="J12" s="23">
        <f t="shared" si="0"/>
        <v>46.25</v>
      </c>
      <c r="K12" s="24">
        <f t="shared" si="1"/>
        <v>47.85</v>
      </c>
      <c r="L12" s="24">
        <f t="shared" si="2"/>
        <v>76</v>
      </c>
      <c r="M12" s="24">
        <f t="shared" si="3"/>
        <v>62.219999999999992</v>
      </c>
      <c r="N12" s="25">
        <f t="shared" si="4"/>
        <v>63</v>
      </c>
      <c r="O12" s="26">
        <f t="shared" si="5"/>
        <v>295.32</v>
      </c>
      <c r="P12" s="24" t="str">
        <f t="shared" si="6"/>
        <v>B</v>
      </c>
      <c r="Q12" s="24" t="str">
        <f t="shared" si="6"/>
        <v>B</v>
      </c>
      <c r="R12" s="24" t="str">
        <f t="shared" si="7"/>
        <v>A</v>
      </c>
      <c r="S12" s="24" t="str">
        <f t="shared" si="7"/>
        <v>B</v>
      </c>
      <c r="T12" s="24" t="str">
        <f t="shared" si="7"/>
        <v>B</v>
      </c>
      <c r="U12" s="41" t="str">
        <f t="shared" si="8"/>
        <v>A</v>
      </c>
      <c r="W12" s="50"/>
      <c r="X12" s="14"/>
      <c r="Y12" s="51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30"/>
      <c r="AL12" s="30"/>
      <c r="AM12" s="30"/>
      <c r="AN12" s="14"/>
      <c r="AO12" s="14"/>
      <c r="AP12" s="35"/>
      <c r="AQ12" s="35"/>
    </row>
    <row r="13" spans="1:43" ht="15" customHeight="1" x14ac:dyDescent="0.2">
      <c r="A13" s="17">
        <v>11</v>
      </c>
      <c r="B13" s="18" t="s">
        <v>30</v>
      </c>
      <c r="C13" s="39">
        <v>2010</v>
      </c>
      <c r="D13" s="19" t="s">
        <v>31</v>
      </c>
      <c r="E13" s="20">
        <v>188</v>
      </c>
      <c r="F13" s="21">
        <v>252</v>
      </c>
      <c r="G13" s="21">
        <v>324</v>
      </c>
      <c r="H13" s="21">
        <v>21</v>
      </c>
      <c r="I13" s="22">
        <v>252</v>
      </c>
      <c r="J13" s="23">
        <f t="shared" si="0"/>
        <v>33.300000000000004</v>
      </c>
      <c r="K13" s="24">
        <f t="shared" si="1"/>
        <v>44.949999999999996</v>
      </c>
      <c r="L13" s="24">
        <f t="shared" si="2"/>
        <v>91.199999999999989</v>
      </c>
      <c r="M13" s="24">
        <f t="shared" si="3"/>
        <v>62.83</v>
      </c>
      <c r="N13" s="25">
        <f t="shared" si="4"/>
        <v>61.2</v>
      </c>
      <c r="O13" s="26">
        <f t="shared" si="5"/>
        <v>293.47999999999996</v>
      </c>
      <c r="P13" s="24" t="str">
        <f t="shared" si="6"/>
        <v>C</v>
      </c>
      <c r="Q13" s="24" t="str">
        <f t="shared" si="6"/>
        <v>B</v>
      </c>
      <c r="R13" s="24" t="str">
        <f t="shared" si="7"/>
        <v>A</v>
      </c>
      <c r="S13" s="24" t="str">
        <f t="shared" si="7"/>
        <v>B</v>
      </c>
      <c r="T13" s="24" t="str">
        <f t="shared" si="7"/>
        <v>B</v>
      </c>
      <c r="U13" s="41" t="str">
        <f t="shared" si="8"/>
        <v>A</v>
      </c>
      <c r="W13" s="46"/>
      <c r="X13" s="53"/>
      <c r="Y13" s="54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30"/>
      <c r="AP13" s="35"/>
      <c r="AQ13" s="35"/>
    </row>
    <row r="14" spans="1:43" ht="15" customHeight="1" x14ac:dyDescent="0.2">
      <c r="A14" s="37">
        <v>12</v>
      </c>
      <c r="B14" s="21" t="s">
        <v>32</v>
      </c>
      <c r="C14" s="39">
        <v>2011</v>
      </c>
      <c r="D14" s="19" t="s">
        <v>33</v>
      </c>
      <c r="E14" s="20">
        <v>192</v>
      </c>
      <c r="F14" s="21">
        <v>254</v>
      </c>
      <c r="G14" s="21">
        <v>324</v>
      </c>
      <c r="H14" s="21">
        <v>17.5</v>
      </c>
      <c r="I14" s="22">
        <v>260</v>
      </c>
      <c r="J14" s="23">
        <f t="shared" si="0"/>
        <v>40.700000000000003</v>
      </c>
      <c r="K14" s="24">
        <f t="shared" si="1"/>
        <v>47.85</v>
      </c>
      <c r="L14" s="24">
        <f t="shared" si="2"/>
        <v>91.199999999999989</v>
      </c>
      <c r="M14" s="24">
        <f t="shared" si="3"/>
        <v>41.480000000000004</v>
      </c>
      <c r="N14" s="25">
        <f t="shared" si="4"/>
        <v>68.400000000000006</v>
      </c>
      <c r="O14" s="26">
        <f t="shared" si="5"/>
        <v>289.63</v>
      </c>
      <c r="P14" s="24" t="str">
        <f t="shared" si="6"/>
        <v>B</v>
      </c>
      <c r="Q14" s="24" t="str">
        <f t="shared" si="6"/>
        <v>B</v>
      </c>
      <c r="R14" s="24" t="str">
        <f t="shared" si="7"/>
        <v>A</v>
      </c>
      <c r="S14" s="24" t="str">
        <f t="shared" si="7"/>
        <v>C</v>
      </c>
      <c r="T14" s="24" t="str">
        <f t="shared" si="7"/>
        <v>A</v>
      </c>
      <c r="U14" s="41" t="str">
        <f t="shared" si="8"/>
        <v>A</v>
      </c>
      <c r="W14" s="50"/>
      <c r="X14" s="14"/>
      <c r="Y14" s="51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35"/>
      <c r="AQ14" s="35"/>
    </row>
    <row r="15" spans="1:43" ht="15" customHeight="1" x14ac:dyDescent="0.2">
      <c r="A15" s="17">
        <v>13</v>
      </c>
      <c r="B15" s="39" t="s">
        <v>34</v>
      </c>
      <c r="C15" s="39">
        <v>2011</v>
      </c>
      <c r="D15" s="19" t="s">
        <v>25</v>
      </c>
      <c r="E15" s="20">
        <v>193</v>
      </c>
      <c r="F15" s="21">
        <v>257</v>
      </c>
      <c r="G15" s="21">
        <v>316</v>
      </c>
      <c r="H15" s="21">
        <v>21</v>
      </c>
      <c r="I15" s="22">
        <v>241</v>
      </c>
      <c r="J15" s="23">
        <f t="shared" si="0"/>
        <v>42.550000000000004</v>
      </c>
      <c r="K15" s="24">
        <f t="shared" si="1"/>
        <v>52.199999999999996</v>
      </c>
      <c r="L15" s="24">
        <f t="shared" si="2"/>
        <v>76</v>
      </c>
      <c r="M15" s="24">
        <f t="shared" si="3"/>
        <v>62.83</v>
      </c>
      <c r="N15" s="25">
        <f t="shared" si="4"/>
        <v>51.300000000000004</v>
      </c>
      <c r="O15" s="26">
        <f t="shared" si="5"/>
        <v>284.88</v>
      </c>
      <c r="P15" s="24" t="str">
        <f t="shared" si="6"/>
        <v>B</v>
      </c>
      <c r="Q15" s="24" t="str">
        <f t="shared" si="6"/>
        <v>A</v>
      </c>
      <c r="R15" s="24" t="str">
        <f t="shared" si="7"/>
        <v>A</v>
      </c>
      <c r="S15" s="24" t="str">
        <f t="shared" si="7"/>
        <v>B</v>
      </c>
      <c r="T15" s="24" t="str">
        <f t="shared" si="7"/>
        <v>B</v>
      </c>
      <c r="U15" s="41" t="str">
        <f t="shared" si="8"/>
        <v>A</v>
      </c>
      <c r="W15" s="46"/>
      <c r="X15" s="14"/>
      <c r="Y15" s="51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35"/>
      <c r="AQ15" s="35"/>
    </row>
    <row r="16" spans="1:43" ht="15" customHeight="1" x14ac:dyDescent="0.2">
      <c r="A16" s="37">
        <v>14</v>
      </c>
      <c r="B16" s="21" t="s">
        <v>35</v>
      </c>
      <c r="C16" s="39">
        <v>2010</v>
      </c>
      <c r="D16" s="19" t="s">
        <v>36</v>
      </c>
      <c r="E16" s="20">
        <v>192</v>
      </c>
      <c r="F16" s="21">
        <v>250</v>
      </c>
      <c r="G16" s="21">
        <v>316</v>
      </c>
      <c r="H16" s="60">
        <v>22.1</v>
      </c>
      <c r="I16" s="22">
        <v>241</v>
      </c>
      <c r="J16" s="23">
        <f t="shared" si="0"/>
        <v>40.700000000000003</v>
      </c>
      <c r="K16" s="24">
        <f t="shared" si="1"/>
        <v>42.05</v>
      </c>
      <c r="L16" s="24">
        <f t="shared" si="2"/>
        <v>76</v>
      </c>
      <c r="M16" s="24">
        <f t="shared" si="3"/>
        <v>69.540000000000006</v>
      </c>
      <c r="N16" s="25">
        <f t="shared" si="4"/>
        <v>51.300000000000004</v>
      </c>
      <c r="O16" s="26">
        <f t="shared" si="5"/>
        <v>279.59000000000003</v>
      </c>
      <c r="P16" s="24" t="str">
        <f t="shared" si="6"/>
        <v>B</v>
      </c>
      <c r="Q16" s="24" t="str">
        <f t="shared" si="6"/>
        <v>B</v>
      </c>
      <c r="R16" s="24" t="str">
        <f t="shared" si="7"/>
        <v>A</v>
      </c>
      <c r="S16" s="24" t="str">
        <f t="shared" si="7"/>
        <v>A</v>
      </c>
      <c r="T16" s="24" t="str">
        <f t="shared" si="7"/>
        <v>B</v>
      </c>
      <c r="U16" s="41" t="str">
        <f t="shared" si="8"/>
        <v>A</v>
      </c>
      <c r="W16" s="50"/>
      <c r="X16" s="14"/>
      <c r="Y16" s="51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52"/>
      <c r="AP16" s="35"/>
      <c r="AQ16" s="35"/>
    </row>
    <row r="17" spans="1:43" ht="15" customHeight="1" x14ac:dyDescent="0.2">
      <c r="A17" s="17">
        <v>15</v>
      </c>
      <c r="B17" s="21" t="s">
        <v>37</v>
      </c>
      <c r="C17" s="39">
        <v>2010</v>
      </c>
      <c r="D17" s="61" t="s">
        <v>38</v>
      </c>
      <c r="E17" s="20">
        <v>189</v>
      </c>
      <c r="F17" s="21">
        <v>246</v>
      </c>
      <c r="G17" s="21">
        <v>318</v>
      </c>
      <c r="H17" s="21">
        <v>20.6</v>
      </c>
      <c r="I17" s="22">
        <v>259</v>
      </c>
      <c r="J17" s="23">
        <f t="shared" si="0"/>
        <v>35.15</v>
      </c>
      <c r="K17" s="24">
        <f t="shared" si="1"/>
        <v>36.25</v>
      </c>
      <c r="L17" s="24">
        <f t="shared" si="2"/>
        <v>79.8</v>
      </c>
      <c r="M17" s="24">
        <f t="shared" si="3"/>
        <v>60.390000000000008</v>
      </c>
      <c r="N17" s="25">
        <f t="shared" si="4"/>
        <v>67.5</v>
      </c>
      <c r="O17" s="26">
        <f t="shared" si="5"/>
        <v>279.09000000000003</v>
      </c>
      <c r="P17" s="24" t="str">
        <f t="shared" si="6"/>
        <v>C</v>
      </c>
      <c r="Q17" s="24" t="str">
        <f t="shared" si="6"/>
        <v>C</v>
      </c>
      <c r="R17" s="24" t="str">
        <f t="shared" si="7"/>
        <v>A</v>
      </c>
      <c r="S17" s="24" t="str">
        <f t="shared" si="7"/>
        <v>B</v>
      </c>
      <c r="T17" s="24" t="str">
        <f t="shared" si="7"/>
        <v>A</v>
      </c>
      <c r="U17" s="41" t="str">
        <f t="shared" si="8"/>
        <v>A</v>
      </c>
      <c r="W17" s="46"/>
      <c r="X17" s="14"/>
      <c r="Y17" s="51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52"/>
      <c r="AP17" s="35"/>
      <c r="AQ17" s="35"/>
    </row>
    <row r="18" spans="1:43" ht="15" customHeight="1" x14ac:dyDescent="0.2">
      <c r="A18" s="37">
        <v>16</v>
      </c>
      <c r="B18" s="18" t="s">
        <v>39</v>
      </c>
      <c r="C18" s="39">
        <v>2010</v>
      </c>
      <c r="D18" s="19" t="s">
        <v>19</v>
      </c>
      <c r="E18" s="44">
        <v>184</v>
      </c>
      <c r="F18" s="43">
        <v>245</v>
      </c>
      <c r="G18" s="43">
        <v>318</v>
      </c>
      <c r="H18" s="62">
        <v>20.7</v>
      </c>
      <c r="I18" s="63">
        <v>267</v>
      </c>
      <c r="J18" s="23">
        <f t="shared" si="0"/>
        <v>25.900000000000002</v>
      </c>
      <c r="K18" s="24">
        <f t="shared" si="1"/>
        <v>34.799999999999997</v>
      </c>
      <c r="L18" s="24">
        <f t="shared" si="2"/>
        <v>79.8</v>
      </c>
      <c r="M18" s="24">
        <f t="shared" si="3"/>
        <v>61</v>
      </c>
      <c r="N18" s="25">
        <f t="shared" si="4"/>
        <v>74.7</v>
      </c>
      <c r="O18" s="26">
        <f t="shared" si="5"/>
        <v>276.2</v>
      </c>
      <c r="P18" s="24" t="str">
        <f t="shared" si="6"/>
        <v>D</v>
      </c>
      <c r="Q18" s="24" t="str">
        <f t="shared" si="6"/>
        <v>C</v>
      </c>
      <c r="R18" s="24" t="str">
        <f t="shared" si="7"/>
        <v>A</v>
      </c>
      <c r="S18" s="24" t="str">
        <f t="shared" si="7"/>
        <v>B</v>
      </c>
      <c r="T18" s="24" t="str">
        <f t="shared" si="7"/>
        <v>A</v>
      </c>
      <c r="U18" s="41" t="str">
        <f t="shared" si="8"/>
        <v>A</v>
      </c>
      <c r="W18" s="50"/>
      <c r="X18" s="14"/>
      <c r="Y18" s="51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52"/>
      <c r="AP18" s="35"/>
      <c r="AQ18" s="35"/>
    </row>
    <row r="19" spans="1:43" ht="15" customHeight="1" x14ac:dyDescent="0.2">
      <c r="A19" s="17">
        <v>17</v>
      </c>
      <c r="B19" s="18" t="s">
        <v>40</v>
      </c>
      <c r="C19" s="39">
        <v>2010</v>
      </c>
      <c r="D19" s="19" t="s">
        <v>31</v>
      </c>
      <c r="E19" s="20">
        <v>188</v>
      </c>
      <c r="F19" s="21">
        <v>252</v>
      </c>
      <c r="G19" s="21">
        <v>329</v>
      </c>
      <c r="H19" s="21">
        <v>18.8</v>
      </c>
      <c r="I19" s="22">
        <v>231</v>
      </c>
      <c r="J19" s="23">
        <f t="shared" si="0"/>
        <v>33.300000000000004</v>
      </c>
      <c r="K19" s="24">
        <f t="shared" si="1"/>
        <v>44.949999999999996</v>
      </c>
      <c r="L19" s="24">
        <f t="shared" si="2"/>
        <v>100.69999999999999</v>
      </c>
      <c r="M19" s="24">
        <f t="shared" si="3"/>
        <v>49.410000000000004</v>
      </c>
      <c r="N19" s="25">
        <f t="shared" si="4"/>
        <v>42.300000000000004</v>
      </c>
      <c r="O19" s="26">
        <f t="shared" si="5"/>
        <v>270.65999999999997</v>
      </c>
      <c r="P19" s="24" t="str">
        <f t="shared" ref="P19:Q50" si="9">IF(J19&gt;=1.5*65*0.5,"A",IF(J19&gt;=1.5*50*0.5,"B",IF(J19&gt;=1.5*40*0.5,"C","D")))</f>
        <v>C</v>
      </c>
      <c r="Q19" s="24" t="str">
        <f t="shared" si="9"/>
        <v>B</v>
      </c>
      <c r="R19" s="24" t="str">
        <f t="shared" ref="R19:T50" si="10">IF(L19&gt;=65,"A",IF(L19&gt;=50,"B",IF(L19&gt;=40,"C","D")))</f>
        <v>A</v>
      </c>
      <c r="S19" s="24" t="str">
        <f t="shared" si="10"/>
        <v>C</v>
      </c>
      <c r="T19" s="24" t="str">
        <f t="shared" si="10"/>
        <v>C</v>
      </c>
      <c r="U19" s="41" t="str">
        <f t="shared" si="8"/>
        <v>A</v>
      </c>
      <c r="W19" s="46"/>
      <c r="X19" s="14"/>
      <c r="Y19" s="51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52"/>
      <c r="AP19" s="35"/>
      <c r="AQ19" s="35"/>
    </row>
    <row r="20" spans="1:43" ht="15" customHeight="1" x14ac:dyDescent="0.2">
      <c r="A20" s="37">
        <v>18</v>
      </c>
      <c r="B20" s="21" t="s">
        <v>41</v>
      </c>
      <c r="C20" s="39">
        <v>2010</v>
      </c>
      <c r="D20" s="19" t="s">
        <v>42</v>
      </c>
      <c r="E20" s="20">
        <v>186</v>
      </c>
      <c r="F20" s="21">
        <v>245</v>
      </c>
      <c r="G20" s="21">
        <v>318</v>
      </c>
      <c r="H20" s="21">
        <v>20.5</v>
      </c>
      <c r="I20" s="22">
        <v>255</v>
      </c>
      <c r="J20" s="23">
        <f t="shared" si="0"/>
        <v>29.6</v>
      </c>
      <c r="K20" s="24">
        <f t="shared" si="1"/>
        <v>34.799999999999997</v>
      </c>
      <c r="L20" s="24">
        <f t="shared" si="2"/>
        <v>79.8</v>
      </c>
      <c r="M20" s="24">
        <f t="shared" si="3"/>
        <v>59.78</v>
      </c>
      <c r="N20" s="25">
        <f t="shared" si="4"/>
        <v>63.9</v>
      </c>
      <c r="O20" s="26">
        <f t="shared" si="5"/>
        <v>267.88</v>
      </c>
      <c r="P20" s="24" t="str">
        <f t="shared" si="9"/>
        <v>D</v>
      </c>
      <c r="Q20" s="24" t="str">
        <f t="shared" si="9"/>
        <v>C</v>
      </c>
      <c r="R20" s="24" t="str">
        <f t="shared" si="10"/>
        <v>A</v>
      </c>
      <c r="S20" s="24" t="str">
        <f t="shared" si="10"/>
        <v>B</v>
      </c>
      <c r="T20" s="24" t="str">
        <f t="shared" si="10"/>
        <v>B</v>
      </c>
      <c r="U20" s="41" t="str">
        <f t="shared" si="8"/>
        <v>A</v>
      </c>
      <c r="W20" s="50"/>
      <c r="X20" s="53"/>
      <c r="Y20" s="54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2"/>
      <c r="AP20" s="35"/>
      <c r="AQ20" s="35"/>
    </row>
    <row r="21" spans="1:43" ht="15" customHeight="1" x14ac:dyDescent="0.2">
      <c r="A21" s="17">
        <v>19</v>
      </c>
      <c r="B21" s="18" t="s">
        <v>43</v>
      </c>
      <c r="C21" s="39">
        <v>2010</v>
      </c>
      <c r="D21" s="19" t="s">
        <v>36</v>
      </c>
      <c r="E21" s="44">
        <v>192</v>
      </c>
      <c r="F21" s="43">
        <v>256</v>
      </c>
      <c r="G21" s="43">
        <v>312</v>
      </c>
      <c r="H21" s="64">
        <v>22.4</v>
      </c>
      <c r="I21" s="63">
        <v>222</v>
      </c>
      <c r="J21" s="23">
        <f t="shared" si="0"/>
        <v>40.700000000000003</v>
      </c>
      <c r="K21" s="24">
        <f t="shared" si="1"/>
        <v>50.75</v>
      </c>
      <c r="L21" s="24">
        <f t="shared" si="2"/>
        <v>68.399999999999991</v>
      </c>
      <c r="M21" s="24">
        <f t="shared" si="3"/>
        <v>71.36999999999999</v>
      </c>
      <c r="N21" s="25">
        <f t="shared" si="4"/>
        <v>34.200000000000003</v>
      </c>
      <c r="O21" s="26">
        <f t="shared" si="5"/>
        <v>265.41999999999996</v>
      </c>
      <c r="P21" s="24" t="str">
        <f t="shared" si="9"/>
        <v>B</v>
      </c>
      <c r="Q21" s="24" t="str">
        <f t="shared" si="9"/>
        <v>A</v>
      </c>
      <c r="R21" s="24" t="str">
        <f t="shared" si="10"/>
        <v>A</v>
      </c>
      <c r="S21" s="24" t="str">
        <f t="shared" si="10"/>
        <v>A</v>
      </c>
      <c r="T21" s="24" t="str">
        <f t="shared" si="10"/>
        <v>D</v>
      </c>
      <c r="U21" s="41" t="str">
        <f t="shared" si="8"/>
        <v>A</v>
      </c>
      <c r="W21" s="46"/>
      <c r="X21" s="14"/>
      <c r="Y21" s="51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52"/>
      <c r="AP21" s="35"/>
      <c r="AQ21" s="35"/>
    </row>
    <row r="22" spans="1:43" ht="15" customHeight="1" x14ac:dyDescent="0.2">
      <c r="A22" s="37">
        <v>20</v>
      </c>
      <c r="B22" s="21" t="s">
        <v>44</v>
      </c>
      <c r="C22" s="39">
        <v>2010</v>
      </c>
      <c r="D22" s="19" t="s">
        <v>45</v>
      </c>
      <c r="E22" s="20">
        <v>187</v>
      </c>
      <c r="F22" s="21">
        <v>243</v>
      </c>
      <c r="G22" s="21">
        <v>318</v>
      </c>
      <c r="H22" s="21">
        <v>21.3</v>
      </c>
      <c r="I22" s="22">
        <v>245</v>
      </c>
      <c r="J22" s="23">
        <f t="shared" si="0"/>
        <v>31.450000000000003</v>
      </c>
      <c r="K22" s="24">
        <f t="shared" si="1"/>
        <v>31.9</v>
      </c>
      <c r="L22" s="24">
        <f t="shared" si="2"/>
        <v>79.8</v>
      </c>
      <c r="M22" s="24">
        <f t="shared" si="3"/>
        <v>64.660000000000011</v>
      </c>
      <c r="N22" s="25">
        <f t="shared" si="4"/>
        <v>54.9</v>
      </c>
      <c r="O22" s="26">
        <f t="shared" si="5"/>
        <v>262.70999999999998</v>
      </c>
      <c r="P22" s="24" t="str">
        <f t="shared" si="9"/>
        <v>C</v>
      </c>
      <c r="Q22" s="24" t="str">
        <f t="shared" si="9"/>
        <v>C</v>
      </c>
      <c r="R22" s="24" t="str">
        <f t="shared" si="10"/>
        <v>A</v>
      </c>
      <c r="S22" s="24" t="str">
        <f t="shared" si="10"/>
        <v>B</v>
      </c>
      <c r="T22" s="24" t="str">
        <f t="shared" si="10"/>
        <v>B</v>
      </c>
      <c r="U22" s="41" t="str">
        <f t="shared" si="8"/>
        <v>A</v>
      </c>
      <c r="W22" s="52"/>
      <c r="X22" s="52"/>
      <c r="Y22" s="14"/>
      <c r="Z22" s="51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52"/>
      <c r="AM22" s="52"/>
      <c r="AN22" s="52"/>
      <c r="AO22" s="52"/>
      <c r="AP22" s="35"/>
      <c r="AQ22" s="35"/>
    </row>
    <row r="23" spans="1:43" ht="15" customHeight="1" thickBot="1" x14ac:dyDescent="0.25">
      <c r="A23" s="17">
        <v>21</v>
      </c>
      <c r="B23" s="65" t="s">
        <v>46</v>
      </c>
      <c r="C23" s="242">
        <v>2011</v>
      </c>
      <c r="D23" s="66" t="s">
        <v>47</v>
      </c>
      <c r="E23" s="67">
        <v>190</v>
      </c>
      <c r="F23" s="65">
        <v>255</v>
      </c>
      <c r="G23" s="65">
        <v>312</v>
      </c>
      <c r="H23" s="65">
        <v>22.3</v>
      </c>
      <c r="I23" s="68">
        <v>223</v>
      </c>
      <c r="J23" s="69">
        <f t="shared" si="0"/>
        <v>37</v>
      </c>
      <c r="K23" s="70">
        <f t="shared" si="1"/>
        <v>49.3</v>
      </c>
      <c r="L23" s="70">
        <f t="shared" si="2"/>
        <v>68.399999999999991</v>
      </c>
      <c r="M23" s="70">
        <f t="shared" si="3"/>
        <v>70.760000000000005</v>
      </c>
      <c r="N23" s="71">
        <f t="shared" si="4"/>
        <v>35.1</v>
      </c>
      <c r="O23" s="72">
        <f t="shared" si="5"/>
        <v>260.56</v>
      </c>
      <c r="P23" s="70" t="str">
        <f t="shared" si="9"/>
        <v>C</v>
      </c>
      <c r="Q23" s="70" t="str">
        <f t="shared" si="9"/>
        <v>A</v>
      </c>
      <c r="R23" s="70" t="str">
        <f t="shared" si="10"/>
        <v>A</v>
      </c>
      <c r="S23" s="70" t="str">
        <f t="shared" si="10"/>
        <v>A</v>
      </c>
      <c r="T23" s="70" t="str">
        <f t="shared" si="10"/>
        <v>D</v>
      </c>
      <c r="U23" s="73" t="str">
        <f t="shared" si="8"/>
        <v>A</v>
      </c>
      <c r="W23" s="46"/>
      <c r="X23" s="53"/>
      <c r="Y23" s="54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14"/>
      <c r="AL23" s="74"/>
      <c r="AM23" s="74"/>
      <c r="AN23" s="52"/>
      <c r="AO23" s="52"/>
      <c r="AP23" s="35"/>
      <c r="AQ23" s="35"/>
    </row>
    <row r="24" spans="1:43" ht="15" customHeight="1" thickTop="1" x14ac:dyDescent="0.2">
      <c r="A24" s="37">
        <v>22</v>
      </c>
      <c r="B24" s="75" t="s">
        <v>48</v>
      </c>
      <c r="C24" s="248">
        <v>2011</v>
      </c>
      <c r="D24" s="76" t="s">
        <v>23</v>
      </c>
      <c r="E24" s="77">
        <v>184</v>
      </c>
      <c r="F24" s="78">
        <v>241</v>
      </c>
      <c r="G24" s="78">
        <v>318</v>
      </c>
      <c r="H24" s="79">
        <v>17.899999999999999</v>
      </c>
      <c r="I24" s="80">
        <v>273</v>
      </c>
      <c r="J24" s="81">
        <f t="shared" si="0"/>
        <v>25.900000000000002</v>
      </c>
      <c r="K24" s="82">
        <f t="shared" si="1"/>
        <v>29</v>
      </c>
      <c r="L24" s="82">
        <f t="shared" si="2"/>
        <v>79.8</v>
      </c>
      <c r="M24" s="82">
        <f t="shared" si="3"/>
        <v>43.919999999999995</v>
      </c>
      <c r="N24" s="83">
        <f t="shared" si="4"/>
        <v>80.100000000000009</v>
      </c>
      <c r="O24" s="84">
        <f t="shared" si="5"/>
        <v>258.71999999999997</v>
      </c>
      <c r="P24" s="82" t="str">
        <f t="shared" si="9"/>
        <v>D</v>
      </c>
      <c r="Q24" s="82" t="str">
        <f t="shared" si="9"/>
        <v>D</v>
      </c>
      <c r="R24" s="82" t="str">
        <f t="shared" si="10"/>
        <v>A</v>
      </c>
      <c r="S24" s="82" t="str">
        <f t="shared" si="10"/>
        <v>C</v>
      </c>
      <c r="T24" s="82" t="str">
        <f t="shared" si="10"/>
        <v>A</v>
      </c>
      <c r="U24" s="85" t="str">
        <f t="shared" si="8"/>
        <v>B</v>
      </c>
      <c r="W24" s="50"/>
      <c r="X24" s="14"/>
      <c r="Y24" s="51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52"/>
      <c r="AM24" s="52"/>
      <c r="AN24" s="52"/>
      <c r="AO24" s="52"/>
      <c r="AP24" s="35"/>
      <c r="AQ24" s="35"/>
    </row>
    <row r="25" spans="1:43" ht="15" customHeight="1" thickBot="1" x14ac:dyDescent="0.25">
      <c r="A25" s="86">
        <v>23</v>
      </c>
      <c r="B25" s="87" t="s">
        <v>49</v>
      </c>
      <c r="C25" s="243">
        <v>2010</v>
      </c>
      <c r="D25" s="88" t="s">
        <v>25</v>
      </c>
      <c r="E25" s="89">
        <v>194</v>
      </c>
      <c r="F25" s="90">
        <v>250</v>
      </c>
      <c r="G25" s="87">
        <v>314</v>
      </c>
      <c r="H25" s="87">
        <v>15.4</v>
      </c>
      <c r="I25" s="91">
        <v>258</v>
      </c>
      <c r="J25" s="92">
        <f t="shared" si="0"/>
        <v>44.400000000000006</v>
      </c>
      <c r="K25" s="93">
        <f t="shared" si="1"/>
        <v>42.05</v>
      </c>
      <c r="L25" s="93">
        <f t="shared" si="2"/>
        <v>72.2</v>
      </c>
      <c r="M25" s="93">
        <f t="shared" si="3"/>
        <v>28.670000000000005</v>
      </c>
      <c r="N25" s="94">
        <f t="shared" si="4"/>
        <v>66.600000000000009</v>
      </c>
      <c r="O25" s="26">
        <f t="shared" si="5"/>
        <v>253.92000000000002</v>
      </c>
      <c r="P25" s="93" t="str">
        <f t="shared" si="9"/>
        <v>B</v>
      </c>
      <c r="Q25" s="93" t="str">
        <f t="shared" si="9"/>
        <v>B</v>
      </c>
      <c r="R25" s="93" t="str">
        <f t="shared" si="10"/>
        <v>A</v>
      </c>
      <c r="S25" s="93" t="str">
        <f t="shared" si="10"/>
        <v>D</v>
      </c>
      <c r="T25" s="93" t="str">
        <f t="shared" si="10"/>
        <v>A</v>
      </c>
      <c r="U25" s="95" t="str">
        <f t="shared" si="8"/>
        <v>B</v>
      </c>
      <c r="W25" s="46"/>
      <c r="X25" s="14"/>
      <c r="Y25" s="51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74"/>
      <c r="AM25" s="74"/>
      <c r="AN25" s="52"/>
      <c r="AO25" s="52"/>
      <c r="AP25" s="35"/>
      <c r="AQ25" s="35"/>
    </row>
    <row r="26" spans="1:43" ht="15" customHeight="1" thickTop="1" x14ac:dyDescent="0.2">
      <c r="A26" s="37">
        <v>24</v>
      </c>
      <c r="B26" s="87" t="s">
        <v>50</v>
      </c>
      <c r="C26" s="243">
        <v>2010</v>
      </c>
      <c r="D26" s="88" t="s">
        <v>31</v>
      </c>
      <c r="E26" s="89">
        <v>191</v>
      </c>
      <c r="F26" s="87">
        <v>248</v>
      </c>
      <c r="G26" s="87">
        <v>322</v>
      </c>
      <c r="H26" s="87">
        <v>16.399999999999999</v>
      </c>
      <c r="I26" s="91">
        <v>243</v>
      </c>
      <c r="J26" s="92">
        <f t="shared" si="0"/>
        <v>38.85</v>
      </c>
      <c r="K26" s="93">
        <f t="shared" si="1"/>
        <v>39.15</v>
      </c>
      <c r="L26" s="93">
        <f t="shared" si="2"/>
        <v>87.399999999999991</v>
      </c>
      <c r="M26" s="93">
        <f t="shared" si="3"/>
        <v>34.769999999999996</v>
      </c>
      <c r="N26" s="94">
        <f t="shared" si="4"/>
        <v>53.1</v>
      </c>
      <c r="O26" s="26">
        <f t="shared" si="5"/>
        <v>253.26999999999995</v>
      </c>
      <c r="P26" s="93" t="str">
        <f t="shared" si="9"/>
        <v>B</v>
      </c>
      <c r="Q26" s="93" t="str">
        <f t="shared" si="9"/>
        <v>B</v>
      </c>
      <c r="R26" s="93" t="str">
        <f t="shared" si="10"/>
        <v>A</v>
      </c>
      <c r="S26" s="93" t="str">
        <f t="shared" si="10"/>
        <v>D</v>
      </c>
      <c r="T26" s="93" t="str">
        <f t="shared" si="10"/>
        <v>B</v>
      </c>
      <c r="U26" s="85" t="str">
        <f t="shared" si="8"/>
        <v>B</v>
      </c>
      <c r="W26" s="50"/>
      <c r="X26" s="14"/>
      <c r="Y26" s="51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52"/>
      <c r="AM26" s="52"/>
      <c r="AN26" s="52"/>
      <c r="AO26" s="52"/>
      <c r="AP26" s="35"/>
      <c r="AQ26" s="35"/>
    </row>
    <row r="27" spans="1:43" ht="15" customHeight="1" x14ac:dyDescent="0.2">
      <c r="A27" s="17">
        <v>25</v>
      </c>
      <c r="B27" s="87" t="s">
        <v>51</v>
      </c>
      <c r="C27" s="243">
        <v>2011</v>
      </c>
      <c r="D27" s="88" t="s">
        <v>36</v>
      </c>
      <c r="E27" s="89">
        <v>190</v>
      </c>
      <c r="F27" s="87">
        <v>252</v>
      </c>
      <c r="G27" s="87">
        <v>320</v>
      </c>
      <c r="H27" s="96">
        <v>19.2</v>
      </c>
      <c r="I27" s="91">
        <v>221</v>
      </c>
      <c r="J27" s="92">
        <f t="shared" si="0"/>
        <v>37</v>
      </c>
      <c r="K27" s="93">
        <f t="shared" si="1"/>
        <v>44.949999999999996</v>
      </c>
      <c r="L27" s="93">
        <f t="shared" si="2"/>
        <v>83.6</v>
      </c>
      <c r="M27" s="93">
        <f t="shared" si="3"/>
        <v>51.849999999999994</v>
      </c>
      <c r="N27" s="94">
        <f t="shared" si="4"/>
        <v>33.300000000000004</v>
      </c>
      <c r="O27" s="26">
        <f t="shared" si="5"/>
        <v>250.7</v>
      </c>
      <c r="P27" s="93" t="str">
        <f t="shared" si="9"/>
        <v>C</v>
      </c>
      <c r="Q27" s="93" t="str">
        <f t="shared" si="9"/>
        <v>B</v>
      </c>
      <c r="R27" s="93" t="str">
        <f t="shared" si="10"/>
        <v>A</v>
      </c>
      <c r="S27" s="93" t="str">
        <f t="shared" si="10"/>
        <v>B</v>
      </c>
      <c r="T27" s="93" t="str">
        <f t="shared" si="10"/>
        <v>D</v>
      </c>
      <c r="U27" s="41" t="str">
        <f t="shared" si="8"/>
        <v>B</v>
      </c>
      <c r="W27" s="46"/>
      <c r="X27" s="14"/>
      <c r="Y27" s="51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52"/>
      <c r="AM27" s="52"/>
      <c r="AN27" s="52"/>
      <c r="AO27" s="52"/>
      <c r="AP27" s="35"/>
      <c r="AQ27" s="35"/>
    </row>
    <row r="28" spans="1:43" ht="15" customHeight="1" x14ac:dyDescent="0.2">
      <c r="A28" s="37">
        <v>26</v>
      </c>
      <c r="B28" s="87" t="s">
        <v>52</v>
      </c>
      <c r="C28" s="243">
        <v>2010</v>
      </c>
      <c r="D28" s="88" t="s">
        <v>53</v>
      </c>
      <c r="E28" s="89">
        <v>189</v>
      </c>
      <c r="F28" s="87">
        <v>249</v>
      </c>
      <c r="G28" s="87">
        <v>314</v>
      </c>
      <c r="H28" s="87">
        <v>20.399999999999999</v>
      </c>
      <c r="I28" s="91">
        <v>230</v>
      </c>
      <c r="J28" s="92">
        <f t="shared" si="0"/>
        <v>35.15</v>
      </c>
      <c r="K28" s="93">
        <f t="shared" si="1"/>
        <v>40.6</v>
      </c>
      <c r="L28" s="93">
        <f t="shared" si="2"/>
        <v>72.2</v>
      </c>
      <c r="M28" s="93">
        <f t="shared" si="3"/>
        <v>59.169999999999995</v>
      </c>
      <c r="N28" s="94">
        <f t="shared" si="4"/>
        <v>41.4</v>
      </c>
      <c r="O28" s="26">
        <f t="shared" si="5"/>
        <v>248.51999999999998</v>
      </c>
      <c r="P28" s="93" t="str">
        <f t="shared" si="9"/>
        <v>C</v>
      </c>
      <c r="Q28" s="93" t="str">
        <f t="shared" si="9"/>
        <v>B</v>
      </c>
      <c r="R28" s="93" t="str">
        <f t="shared" si="10"/>
        <v>A</v>
      </c>
      <c r="S28" s="93" t="str">
        <f t="shared" si="10"/>
        <v>B</v>
      </c>
      <c r="T28" s="93" t="str">
        <f t="shared" si="10"/>
        <v>C</v>
      </c>
      <c r="U28" s="41" t="str">
        <f t="shared" si="8"/>
        <v>B</v>
      </c>
      <c r="W28" s="50"/>
      <c r="X28" s="14"/>
      <c r="Y28" s="51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52"/>
      <c r="AL28" s="52"/>
      <c r="AM28" s="52"/>
      <c r="AN28" s="52"/>
      <c r="AO28" s="52"/>
      <c r="AP28" s="35"/>
      <c r="AQ28" s="35"/>
    </row>
    <row r="29" spans="1:43" ht="15" customHeight="1" x14ac:dyDescent="0.2">
      <c r="A29" s="17">
        <v>27</v>
      </c>
      <c r="B29" s="87" t="s">
        <v>54</v>
      </c>
      <c r="C29" s="243">
        <v>2010</v>
      </c>
      <c r="D29" s="88" t="s">
        <v>55</v>
      </c>
      <c r="E29" s="89">
        <v>191</v>
      </c>
      <c r="F29" s="87">
        <v>257</v>
      </c>
      <c r="G29" s="87">
        <v>316</v>
      </c>
      <c r="H29" s="87">
        <v>17.5</v>
      </c>
      <c r="I29" s="91">
        <v>224</v>
      </c>
      <c r="J29" s="92">
        <f t="shared" si="0"/>
        <v>38.85</v>
      </c>
      <c r="K29" s="93">
        <f t="shared" si="1"/>
        <v>52.199999999999996</v>
      </c>
      <c r="L29" s="93">
        <f t="shared" si="2"/>
        <v>76</v>
      </c>
      <c r="M29" s="93">
        <f t="shared" si="3"/>
        <v>41.480000000000004</v>
      </c>
      <c r="N29" s="94">
        <f t="shared" si="4"/>
        <v>36</v>
      </c>
      <c r="O29" s="26">
        <f t="shared" si="5"/>
        <v>244.53000000000003</v>
      </c>
      <c r="P29" s="93" t="str">
        <f t="shared" si="9"/>
        <v>B</v>
      </c>
      <c r="Q29" s="93" t="str">
        <f t="shared" si="9"/>
        <v>A</v>
      </c>
      <c r="R29" s="93" t="str">
        <f t="shared" si="10"/>
        <v>A</v>
      </c>
      <c r="S29" s="93" t="str">
        <f t="shared" si="10"/>
        <v>C</v>
      </c>
      <c r="T29" s="93" t="str">
        <f t="shared" si="10"/>
        <v>D</v>
      </c>
      <c r="U29" s="41" t="str">
        <f t="shared" si="8"/>
        <v>B</v>
      </c>
      <c r="W29" s="46"/>
      <c r="X29" s="14"/>
      <c r="Y29" s="51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52"/>
      <c r="AL29" s="52"/>
      <c r="AM29" s="52"/>
      <c r="AN29" s="52"/>
      <c r="AO29" s="52"/>
      <c r="AP29" s="35"/>
      <c r="AQ29" s="35"/>
    </row>
    <row r="30" spans="1:43" ht="15" customHeight="1" x14ac:dyDescent="0.2">
      <c r="A30" s="37">
        <v>28</v>
      </c>
      <c r="B30" s="87" t="s">
        <v>56</v>
      </c>
      <c r="C30" s="243">
        <v>2010</v>
      </c>
      <c r="D30" s="88" t="s">
        <v>57</v>
      </c>
      <c r="E30" s="89">
        <v>189</v>
      </c>
      <c r="F30" s="87">
        <v>249</v>
      </c>
      <c r="G30" s="87">
        <v>312</v>
      </c>
      <c r="H30" s="87">
        <v>18.7</v>
      </c>
      <c r="I30" s="91">
        <v>241</v>
      </c>
      <c r="J30" s="92">
        <f t="shared" si="0"/>
        <v>35.15</v>
      </c>
      <c r="K30" s="93">
        <f t="shared" si="1"/>
        <v>40.6</v>
      </c>
      <c r="L30" s="93">
        <f t="shared" si="2"/>
        <v>68.399999999999991</v>
      </c>
      <c r="M30" s="93">
        <f t="shared" si="3"/>
        <v>48.8</v>
      </c>
      <c r="N30" s="94">
        <f t="shared" si="4"/>
        <v>51.300000000000004</v>
      </c>
      <c r="O30" s="26">
        <f t="shared" si="5"/>
        <v>244.25</v>
      </c>
      <c r="P30" s="93" t="str">
        <f t="shared" si="9"/>
        <v>C</v>
      </c>
      <c r="Q30" s="93" t="str">
        <f t="shared" si="9"/>
        <v>B</v>
      </c>
      <c r="R30" s="93" t="str">
        <f t="shared" si="10"/>
        <v>A</v>
      </c>
      <c r="S30" s="93" t="str">
        <f t="shared" si="10"/>
        <v>C</v>
      </c>
      <c r="T30" s="93" t="str">
        <f t="shared" si="10"/>
        <v>B</v>
      </c>
      <c r="U30" s="41" t="str">
        <f t="shared" si="8"/>
        <v>B</v>
      </c>
      <c r="W30" s="50"/>
      <c r="X30" s="53"/>
      <c r="Y30" s="54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14"/>
      <c r="AL30" s="14"/>
      <c r="AM30" s="14"/>
      <c r="AN30" s="14"/>
      <c r="AO30" s="52"/>
      <c r="AP30" s="35"/>
      <c r="AQ30" s="35"/>
    </row>
    <row r="31" spans="1:43" ht="15" customHeight="1" x14ac:dyDescent="0.2">
      <c r="A31" s="17">
        <v>29</v>
      </c>
      <c r="B31" s="87" t="s">
        <v>58</v>
      </c>
      <c r="C31" s="243">
        <v>2010</v>
      </c>
      <c r="D31" s="88" t="s">
        <v>59</v>
      </c>
      <c r="E31" s="89">
        <v>187</v>
      </c>
      <c r="F31" s="87">
        <v>242</v>
      </c>
      <c r="G31" s="87">
        <v>318</v>
      </c>
      <c r="H31" s="87">
        <v>15.4</v>
      </c>
      <c r="I31" s="91">
        <v>260</v>
      </c>
      <c r="J31" s="92">
        <f t="shared" si="0"/>
        <v>31.450000000000003</v>
      </c>
      <c r="K31" s="93">
        <f t="shared" si="1"/>
        <v>30.45</v>
      </c>
      <c r="L31" s="93">
        <f t="shared" si="2"/>
        <v>79.8</v>
      </c>
      <c r="M31" s="93">
        <f t="shared" si="3"/>
        <v>28.670000000000005</v>
      </c>
      <c r="N31" s="94">
        <f t="shared" si="4"/>
        <v>68.400000000000006</v>
      </c>
      <c r="O31" s="26">
        <f t="shared" si="5"/>
        <v>238.77</v>
      </c>
      <c r="P31" s="93" t="str">
        <f t="shared" si="9"/>
        <v>C</v>
      </c>
      <c r="Q31" s="93" t="str">
        <f t="shared" si="9"/>
        <v>C</v>
      </c>
      <c r="R31" s="93" t="str">
        <f t="shared" si="10"/>
        <v>A</v>
      </c>
      <c r="S31" s="93" t="str">
        <f t="shared" si="10"/>
        <v>D</v>
      </c>
      <c r="T31" s="93" t="str">
        <f t="shared" si="10"/>
        <v>A</v>
      </c>
      <c r="U31" s="41" t="str">
        <f t="shared" si="8"/>
        <v>B</v>
      </c>
      <c r="W31" s="46"/>
      <c r="X31" s="14"/>
      <c r="Y31" s="51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32"/>
      <c r="AL31" s="32"/>
      <c r="AM31" s="32"/>
      <c r="AN31" s="32"/>
      <c r="AO31" s="52"/>
      <c r="AP31" s="35"/>
      <c r="AQ31" s="35"/>
    </row>
    <row r="32" spans="1:43" ht="15" customHeight="1" x14ac:dyDescent="0.2">
      <c r="A32" s="37">
        <v>30</v>
      </c>
      <c r="B32" s="87" t="s">
        <v>60</v>
      </c>
      <c r="C32" s="243">
        <v>2010</v>
      </c>
      <c r="D32" s="88" t="s">
        <v>42</v>
      </c>
      <c r="E32" s="89">
        <v>189</v>
      </c>
      <c r="F32" s="87">
        <v>250</v>
      </c>
      <c r="G32" s="87">
        <v>304</v>
      </c>
      <c r="H32" s="87">
        <v>18.399999999999999</v>
      </c>
      <c r="I32" s="91">
        <v>246</v>
      </c>
      <c r="J32" s="92">
        <f t="shared" si="0"/>
        <v>35.15</v>
      </c>
      <c r="K32" s="93">
        <f t="shared" si="1"/>
        <v>42.05</v>
      </c>
      <c r="L32" s="93">
        <f t="shared" si="2"/>
        <v>53.199999999999996</v>
      </c>
      <c r="M32" s="93">
        <f t="shared" si="3"/>
        <v>46.969999999999992</v>
      </c>
      <c r="N32" s="94">
        <f t="shared" si="4"/>
        <v>55.800000000000004</v>
      </c>
      <c r="O32" s="26">
        <f t="shared" si="5"/>
        <v>233.17</v>
      </c>
      <c r="P32" s="93" t="str">
        <f t="shared" si="9"/>
        <v>C</v>
      </c>
      <c r="Q32" s="93" t="str">
        <f t="shared" si="9"/>
        <v>B</v>
      </c>
      <c r="R32" s="93" t="str">
        <f t="shared" si="10"/>
        <v>B</v>
      </c>
      <c r="S32" s="93" t="str">
        <f t="shared" si="10"/>
        <v>C</v>
      </c>
      <c r="T32" s="93" t="str">
        <f t="shared" si="10"/>
        <v>B</v>
      </c>
      <c r="U32" s="41" t="str">
        <f t="shared" si="8"/>
        <v>B</v>
      </c>
      <c r="W32" s="50"/>
      <c r="X32" s="14"/>
      <c r="Y32" s="51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32"/>
      <c r="AO32" s="52"/>
      <c r="AP32" s="35"/>
      <c r="AQ32" s="35"/>
    </row>
    <row r="33" spans="1:43" ht="15" customHeight="1" x14ac:dyDescent="0.2">
      <c r="A33" s="17">
        <v>31</v>
      </c>
      <c r="B33" s="87" t="s">
        <v>61</v>
      </c>
      <c r="C33" s="243">
        <v>2010</v>
      </c>
      <c r="D33" s="88" t="s">
        <v>21</v>
      </c>
      <c r="E33" s="89">
        <v>177</v>
      </c>
      <c r="F33" s="87">
        <v>230</v>
      </c>
      <c r="G33" s="87">
        <v>298</v>
      </c>
      <c r="H33" s="87">
        <v>27.6</v>
      </c>
      <c r="I33" s="91">
        <v>251</v>
      </c>
      <c r="J33" s="92">
        <f t="shared" si="0"/>
        <v>12.950000000000001</v>
      </c>
      <c r="K33" s="93">
        <f t="shared" si="1"/>
        <v>13.049999999999999</v>
      </c>
      <c r="L33" s="93">
        <f t="shared" si="2"/>
        <v>41.8</v>
      </c>
      <c r="M33" s="93">
        <f t="shared" si="3"/>
        <v>103.09</v>
      </c>
      <c r="N33" s="94">
        <f t="shared" si="4"/>
        <v>60.300000000000004</v>
      </c>
      <c r="O33" s="26">
        <f t="shared" si="5"/>
        <v>231.19</v>
      </c>
      <c r="P33" s="93" t="str">
        <f t="shared" si="9"/>
        <v>D</v>
      </c>
      <c r="Q33" s="93" t="str">
        <f t="shared" si="9"/>
        <v>D</v>
      </c>
      <c r="R33" s="93" t="str">
        <f t="shared" si="10"/>
        <v>C</v>
      </c>
      <c r="S33" s="93" t="str">
        <f t="shared" si="10"/>
        <v>A</v>
      </c>
      <c r="T33" s="93" t="str">
        <f t="shared" si="10"/>
        <v>B</v>
      </c>
      <c r="U33" s="41" t="str">
        <f t="shared" si="8"/>
        <v>B</v>
      </c>
      <c r="W33" s="46"/>
      <c r="X33" s="14"/>
      <c r="Y33" s="51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52"/>
      <c r="AP33" s="35"/>
      <c r="AQ33" s="35"/>
    </row>
    <row r="34" spans="1:43" ht="15" customHeight="1" x14ac:dyDescent="0.2">
      <c r="A34" s="37">
        <v>32</v>
      </c>
      <c r="B34" s="97" t="s">
        <v>62</v>
      </c>
      <c r="C34" s="243">
        <v>2010</v>
      </c>
      <c r="D34" s="98" t="s">
        <v>38</v>
      </c>
      <c r="E34" s="99">
        <v>176</v>
      </c>
      <c r="F34" s="100">
        <v>232</v>
      </c>
      <c r="G34" s="101">
        <v>322</v>
      </c>
      <c r="H34" s="102">
        <v>15.5</v>
      </c>
      <c r="I34" s="103">
        <v>279</v>
      </c>
      <c r="J34" s="92">
        <f t="shared" si="0"/>
        <v>11.100000000000001</v>
      </c>
      <c r="K34" s="93">
        <f t="shared" si="1"/>
        <v>15.95</v>
      </c>
      <c r="L34" s="93">
        <f t="shared" si="2"/>
        <v>87.399999999999991</v>
      </c>
      <c r="M34" s="93">
        <f t="shared" si="3"/>
        <v>29.28</v>
      </c>
      <c r="N34" s="94">
        <f t="shared" si="4"/>
        <v>85.5</v>
      </c>
      <c r="O34" s="26">
        <f t="shared" si="5"/>
        <v>229.23</v>
      </c>
      <c r="P34" s="93" t="str">
        <f t="shared" si="9"/>
        <v>D</v>
      </c>
      <c r="Q34" s="93" t="str">
        <f t="shared" si="9"/>
        <v>D</v>
      </c>
      <c r="R34" s="93" t="str">
        <f t="shared" si="10"/>
        <v>A</v>
      </c>
      <c r="S34" s="93" t="str">
        <f t="shared" si="10"/>
        <v>D</v>
      </c>
      <c r="T34" s="93" t="str">
        <f t="shared" si="10"/>
        <v>A</v>
      </c>
      <c r="U34" s="41" t="str">
        <f t="shared" si="8"/>
        <v>B</v>
      </c>
      <c r="W34" s="50"/>
      <c r="X34" s="12"/>
      <c r="Y34" s="13"/>
      <c r="Z34" s="30"/>
      <c r="AA34" s="30"/>
      <c r="AB34" s="30"/>
      <c r="AC34" s="30"/>
      <c r="AD34" s="30"/>
      <c r="AE34" s="30"/>
      <c r="AF34" s="104"/>
      <c r="AG34" s="104"/>
      <c r="AH34" s="104"/>
      <c r="AI34" s="104"/>
      <c r="AJ34" s="104"/>
      <c r="AK34" s="14"/>
      <c r="AL34" s="14"/>
      <c r="AM34" s="14"/>
      <c r="AN34" s="14"/>
      <c r="AO34" s="52"/>
      <c r="AP34" s="35"/>
      <c r="AQ34" s="35"/>
    </row>
    <row r="35" spans="1:43" ht="15" customHeight="1" x14ac:dyDescent="0.2">
      <c r="A35" s="17">
        <v>33</v>
      </c>
      <c r="B35" s="87" t="s">
        <v>63</v>
      </c>
      <c r="C35" s="243">
        <v>2010</v>
      </c>
      <c r="D35" s="88" t="s">
        <v>36</v>
      </c>
      <c r="E35" s="89">
        <v>192</v>
      </c>
      <c r="F35" s="87">
        <v>251</v>
      </c>
      <c r="G35" s="87">
        <v>312</v>
      </c>
      <c r="H35" s="96">
        <v>18.7</v>
      </c>
      <c r="I35" s="91">
        <v>210</v>
      </c>
      <c r="J35" s="92">
        <f t="shared" si="0"/>
        <v>40.700000000000003</v>
      </c>
      <c r="K35" s="93">
        <f t="shared" si="1"/>
        <v>43.5</v>
      </c>
      <c r="L35" s="93">
        <f t="shared" si="2"/>
        <v>68.399999999999991</v>
      </c>
      <c r="M35" s="93">
        <f t="shared" si="3"/>
        <v>48.8</v>
      </c>
      <c r="N35" s="94">
        <f t="shared" si="4"/>
        <v>23.400000000000002</v>
      </c>
      <c r="O35" s="26">
        <f t="shared" si="5"/>
        <v>224.79999999999998</v>
      </c>
      <c r="P35" s="93" t="str">
        <f t="shared" si="9"/>
        <v>B</v>
      </c>
      <c r="Q35" s="93" t="str">
        <f t="shared" si="9"/>
        <v>B</v>
      </c>
      <c r="R35" s="93" t="str">
        <f t="shared" si="10"/>
        <v>A</v>
      </c>
      <c r="S35" s="93" t="str">
        <f t="shared" si="10"/>
        <v>C</v>
      </c>
      <c r="T35" s="93" t="str">
        <f t="shared" si="10"/>
        <v>D</v>
      </c>
      <c r="U35" s="41" t="str">
        <f t="shared" si="8"/>
        <v>B</v>
      </c>
      <c r="W35" s="46"/>
      <c r="X35" s="53"/>
      <c r="Y35" s="54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32"/>
      <c r="AL35" s="32"/>
      <c r="AM35" s="32"/>
      <c r="AN35" s="14"/>
      <c r="AO35" s="52"/>
      <c r="AP35" s="35"/>
      <c r="AQ35" s="35"/>
    </row>
    <row r="36" spans="1:43" ht="15" customHeight="1" x14ac:dyDescent="0.2">
      <c r="A36" s="37">
        <v>34</v>
      </c>
      <c r="B36" s="87" t="s">
        <v>64</v>
      </c>
      <c r="C36" s="243">
        <v>2011</v>
      </c>
      <c r="D36" s="88" t="s">
        <v>45</v>
      </c>
      <c r="E36" s="89">
        <v>181</v>
      </c>
      <c r="F36" s="87">
        <v>238</v>
      </c>
      <c r="G36" s="87">
        <v>298</v>
      </c>
      <c r="H36" s="87">
        <v>24.8</v>
      </c>
      <c r="I36" s="91">
        <v>241</v>
      </c>
      <c r="J36" s="92">
        <f t="shared" si="0"/>
        <v>20.350000000000001</v>
      </c>
      <c r="K36" s="93">
        <f t="shared" si="1"/>
        <v>24.65</v>
      </c>
      <c r="L36" s="93">
        <f t="shared" si="2"/>
        <v>41.8</v>
      </c>
      <c r="M36" s="93">
        <f t="shared" si="3"/>
        <v>86.01</v>
      </c>
      <c r="N36" s="94">
        <f t="shared" si="4"/>
        <v>51.300000000000004</v>
      </c>
      <c r="O36" s="26">
        <f t="shared" si="5"/>
        <v>224.11</v>
      </c>
      <c r="P36" s="93" t="str">
        <f t="shared" si="9"/>
        <v>D</v>
      </c>
      <c r="Q36" s="93" t="str">
        <f t="shared" si="9"/>
        <v>D</v>
      </c>
      <c r="R36" s="93" t="str">
        <f t="shared" si="10"/>
        <v>C</v>
      </c>
      <c r="S36" s="93" t="str">
        <f t="shared" si="10"/>
        <v>A</v>
      </c>
      <c r="T36" s="93" t="str">
        <f t="shared" si="10"/>
        <v>B</v>
      </c>
      <c r="U36" s="41" t="str">
        <f t="shared" si="8"/>
        <v>B</v>
      </c>
      <c r="W36" s="50"/>
      <c r="X36" s="14"/>
      <c r="Y36" s="51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52"/>
      <c r="AP36" s="35"/>
      <c r="AQ36" s="35"/>
    </row>
    <row r="37" spans="1:43" ht="15" customHeight="1" x14ac:dyDescent="0.2">
      <c r="A37" s="17">
        <v>35</v>
      </c>
      <c r="B37" s="87" t="s">
        <v>65</v>
      </c>
      <c r="C37" s="243">
        <v>2010</v>
      </c>
      <c r="D37" s="88" t="s">
        <v>33</v>
      </c>
      <c r="E37" s="89">
        <v>184</v>
      </c>
      <c r="F37" s="87">
        <v>238</v>
      </c>
      <c r="G37" s="87">
        <v>312</v>
      </c>
      <c r="H37" s="87">
        <v>19</v>
      </c>
      <c r="I37" s="91">
        <v>243</v>
      </c>
      <c r="J37" s="92">
        <f t="shared" si="0"/>
        <v>25.900000000000002</v>
      </c>
      <c r="K37" s="93">
        <f t="shared" si="1"/>
        <v>24.65</v>
      </c>
      <c r="L37" s="93">
        <f t="shared" si="2"/>
        <v>68.399999999999991</v>
      </c>
      <c r="M37" s="93">
        <f t="shared" si="3"/>
        <v>50.63</v>
      </c>
      <c r="N37" s="94">
        <f t="shared" si="4"/>
        <v>53.1</v>
      </c>
      <c r="O37" s="26">
        <f t="shared" si="5"/>
        <v>222.67999999999998</v>
      </c>
      <c r="P37" s="93" t="str">
        <f t="shared" si="9"/>
        <v>D</v>
      </c>
      <c r="Q37" s="93" t="str">
        <f t="shared" si="9"/>
        <v>D</v>
      </c>
      <c r="R37" s="93" t="str">
        <f t="shared" si="10"/>
        <v>A</v>
      </c>
      <c r="S37" s="93" t="str">
        <f t="shared" si="10"/>
        <v>B</v>
      </c>
      <c r="T37" s="93" t="str">
        <f t="shared" si="10"/>
        <v>B</v>
      </c>
      <c r="U37" s="41" t="str">
        <f t="shared" si="8"/>
        <v>B</v>
      </c>
      <c r="W37" s="46"/>
      <c r="X37" s="53"/>
      <c r="Y37" s="54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14"/>
      <c r="AL37" s="14"/>
      <c r="AM37" s="14"/>
      <c r="AN37" s="14"/>
      <c r="AO37" s="52"/>
      <c r="AP37" s="35"/>
      <c r="AQ37" s="35"/>
    </row>
    <row r="38" spans="1:43" ht="15" customHeight="1" x14ac:dyDescent="0.2">
      <c r="A38" s="37">
        <v>36</v>
      </c>
      <c r="B38" s="87" t="s">
        <v>66</v>
      </c>
      <c r="C38" s="243">
        <v>2010</v>
      </c>
      <c r="D38" s="88" t="s">
        <v>55</v>
      </c>
      <c r="E38" s="89">
        <v>190</v>
      </c>
      <c r="F38" s="87">
        <v>246</v>
      </c>
      <c r="G38" s="87">
        <v>310</v>
      </c>
      <c r="H38" s="87">
        <v>16.600000000000001</v>
      </c>
      <c r="I38" s="91">
        <v>237</v>
      </c>
      <c r="J38" s="92">
        <f t="shared" si="0"/>
        <v>37</v>
      </c>
      <c r="K38" s="93">
        <f t="shared" si="1"/>
        <v>36.25</v>
      </c>
      <c r="L38" s="93">
        <f t="shared" si="2"/>
        <v>64.599999999999994</v>
      </c>
      <c r="M38" s="93">
        <f t="shared" si="3"/>
        <v>35.990000000000009</v>
      </c>
      <c r="N38" s="94">
        <f t="shared" si="4"/>
        <v>47.7</v>
      </c>
      <c r="O38" s="26">
        <f t="shared" si="5"/>
        <v>221.54000000000002</v>
      </c>
      <c r="P38" s="93" t="str">
        <f t="shared" si="9"/>
        <v>C</v>
      </c>
      <c r="Q38" s="93" t="str">
        <f t="shared" si="9"/>
        <v>C</v>
      </c>
      <c r="R38" s="93" t="str">
        <f t="shared" si="10"/>
        <v>B</v>
      </c>
      <c r="S38" s="93" t="str">
        <f t="shared" si="10"/>
        <v>D</v>
      </c>
      <c r="T38" s="93" t="str">
        <f t="shared" si="10"/>
        <v>C</v>
      </c>
      <c r="U38" s="41" t="str">
        <f t="shared" si="8"/>
        <v>B</v>
      </c>
      <c r="W38" s="52"/>
      <c r="X38" s="52"/>
      <c r="Y38" s="12"/>
      <c r="Z38" s="13"/>
      <c r="AA38" s="30"/>
      <c r="AB38" s="30"/>
      <c r="AC38" s="30"/>
      <c r="AD38" s="30"/>
      <c r="AE38" s="30"/>
      <c r="AF38" s="30"/>
      <c r="AG38" s="14"/>
      <c r="AH38" s="32"/>
      <c r="AI38" s="32"/>
      <c r="AJ38" s="14"/>
      <c r="AK38" s="32"/>
      <c r="AL38" s="32"/>
      <c r="AM38" s="32"/>
      <c r="AN38" s="32"/>
      <c r="AO38" s="52"/>
      <c r="AP38" s="35"/>
      <c r="AQ38" s="35"/>
    </row>
    <row r="39" spans="1:43" ht="15" customHeight="1" x14ac:dyDescent="0.2">
      <c r="A39" s="17">
        <v>37</v>
      </c>
      <c r="B39" s="97" t="s">
        <v>67</v>
      </c>
      <c r="C39" s="243">
        <v>2010</v>
      </c>
      <c r="D39" s="88" t="s">
        <v>14</v>
      </c>
      <c r="E39" s="89">
        <v>193</v>
      </c>
      <c r="F39" s="87">
        <v>250</v>
      </c>
      <c r="G39" s="87">
        <v>308</v>
      </c>
      <c r="H39" s="87">
        <v>12.1</v>
      </c>
      <c r="I39" s="91">
        <v>258</v>
      </c>
      <c r="J39" s="92">
        <f t="shared" si="0"/>
        <v>42.550000000000004</v>
      </c>
      <c r="K39" s="93">
        <f t="shared" si="1"/>
        <v>42.05</v>
      </c>
      <c r="L39" s="93">
        <f t="shared" si="2"/>
        <v>60.8</v>
      </c>
      <c r="M39" s="93">
        <f t="shared" si="3"/>
        <v>8.5400000000000009</v>
      </c>
      <c r="N39" s="94">
        <f t="shared" si="4"/>
        <v>66.600000000000009</v>
      </c>
      <c r="O39" s="26">
        <f t="shared" si="5"/>
        <v>220.53999999999996</v>
      </c>
      <c r="P39" s="93" t="str">
        <f t="shared" si="9"/>
        <v>B</v>
      </c>
      <c r="Q39" s="93" t="str">
        <f t="shared" si="9"/>
        <v>B</v>
      </c>
      <c r="R39" s="93" t="str">
        <f t="shared" si="10"/>
        <v>B</v>
      </c>
      <c r="S39" s="93" t="str">
        <f t="shared" si="10"/>
        <v>D</v>
      </c>
      <c r="T39" s="93" t="str">
        <f t="shared" si="10"/>
        <v>A</v>
      </c>
      <c r="U39" s="41" t="str">
        <f t="shared" si="8"/>
        <v>B</v>
      </c>
      <c r="W39" s="46"/>
      <c r="X39" s="12"/>
      <c r="Y39" s="13"/>
      <c r="Z39" s="30"/>
      <c r="AA39" s="30"/>
      <c r="AB39" s="30"/>
      <c r="AC39" s="30"/>
      <c r="AD39" s="30"/>
      <c r="AE39" s="30"/>
      <c r="AF39" s="32"/>
      <c r="AG39" s="32"/>
      <c r="AH39" s="32"/>
      <c r="AI39" s="32"/>
      <c r="AJ39" s="32"/>
      <c r="AK39" s="32"/>
      <c r="AL39" s="105"/>
      <c r="AM39" s="105"/>
      <c r="AN39" s="105"/>
      <c r="AO39" s="52"/>
      <c r="AP39" s="35"/>
      <c r="AQ39" s="35"/>
    </row>
    <row r="40" spans="1:43" ht="15" customHeight="1" x14ac:dyDescent="0.2">
      <c r="A40" s="37">
        <v>38</v>
      </c>
      <c r="B40" s="87" t="s">
        <v>68</v>
      </c>
      <c r="C40" s="243">
        <v>2010</v>
      </c>
      <c r="D40" s="88" t="s">
        <v>69</v>
      </c>
      <c r="E40" s="89">
        <v>180</v>
      </c>
      <c r="F40" s="87">
        <v>238</v>
      </c>
      <c r="G40" s="87">
        <v>304</v>
      </c>
      <c r="H40" s="87">
        <v>21</v>
      </c>
      <c r="I40" s="91">
        <v>249</v>
      </c>
      <c r="J40" s="92">
        <f t="shared" si="0"/>
        <v>18.5</v>
      </c>
      <c r="K40" s="93">
        <f t="shared" si="1"/>
        <v>24.65</v>
      </c>
      <c r="L40" s="93">
        <f t="shared" si="2"/>
        <v>53.199999999999996</v>
      </c>
      <c r="M40" s="93">
        <f t="shared" si="3"/>
        <v>62.83</v>
      </c>
      <c r="N40" s="94">
        <f t="shared" si="4"/>
        <v>58.5</v>
      </c>
      <c r="O40" s="26">
        <f t="shared" si="5"/>
        <v>217.68</v>
      </c>
      <c r="P40" s="93" t="str">
        <f t="shared" si="9"/>
        <v>D</v>
      </c>
      <c r="Q40" s="93" t="str">
        <f t="shared" si="9"/>
        <v>D</v>
      </c>
      <c r="R40" s="93" t="str">
        <f t="shared" si="10"/>
        <v>B</v>
      </c>
      <c r="S40" s="93" t="str">
        <f t="shared" si="10"/>
        <v>B</v>
      </c>
      <c r="T40" s="93" t="str">
        <f t="shared" si="10"/>
        <v>B</v>
      </c>
      <c r="U40" s="41" t="str">
        <f t="shared" si="8"/>
        <v>B</v>
      </c>
      <c r="W40" s="50"/>
      <c r="X40" s="14"/>
      <c r="Y40" s="51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32"/>
      <c r="AK40" s="32"/>
      <c r="AL40" s="105"/>
      <c r="AM40" s="105"/>
      <c r="AN40" s="105"/>
      <c r="AO40" s="52"/>
      <c r="AP40" s="35"/>
      <c r="AQ40" s="35"/>
    </row>
    <row r="41" spans="1:43" ht="15" customHeight="1" x14ac:dyDescent="0.2">
      <c r="A41" s="17">
        <v>39</v>
      </c>
      <c r="B41" s="87" t="s">
        <v>70</v>
      </c>
      <c r="C41" s="243">
        <v>2011</v>
      </c>
      <c r="D41" s="88" t="s">
        <v>47</v>
      </c>
      <c r="E41" s="89">
        <v>182</v>
      </c>
      <c r="F41" s="87">
        <v>247</v>
      </c>
      <c r="G41" s="87">
        <v>304</v>
      </c>
      <c r="H41" s="87">
        <v>20</v>
      </c>
      <c r="I41" s="91">
        <v>235</v>
      </c>
      <c r="J41" s="92">
        <f t="shared" si="0"/>
        <v>22.200000000000003</v>
      </c>
      <c r="K41" s="93">
        <f t="shared" si="1"/>
        <v>37.699999999999996</v>
      </c>
      <c r="L41" s="93">
        <f t="shared" si="2"/>
        <v>53.199999999999996</v>
      </c>
      <c r="M41" s="93">
        <f t="shared" si="3"/>
        <v>56.730000000000004</v>
      </c>
      <c r="N41" s="94">
        <f t="shared" si="4"/>
        <v>45.9</v>
      </c>
      <c r="O41" s="26">
        <f t="shared" si="5"/>
        <v>215.73</v>
      </c>
      <c r="P41" s="93" t="str">
        <f t="shared" si="9"/>
        <v>D</v>
      </c>
      <c r="Q41" s="93" t="str">
        <f t="shared" si="9"/>
        <v>B</v>
      </c>
      <c r="R41" s="93" t="str">
        <f t="shared" si="10"/>
        <v>B</v>
      </c>
      <c r="S41" s="93" t="str">
        <f t="shared" si="10"/>
        <v>B</v>
      </c>
      <c r="T41" s="93" t="str">
        <f t="shared" si="10"/>
        <v>C</v>
      </c>
      <c r="U41" s="41" t="str">
        <f t="shared" si="8"/>
        <v>B</v>
      </c>
      <c r="W41" s="50"/>
      <c r="X41" s="12"/>
      <c r="Y41" s="13"/>
      <c r="Z41" s="30"/>
      <c r="AA41" s="30"/>
      <c r="AB41" s="30"/>
      <c r="AC41" s="14"/>
      <c r="AD41" s="30"/>
      <c r="AE41" s="30"/>
      <c r="AF41" s="32"/>
      <c r="AG41" s="32"/>
      <c r="AH41" s="32"/>
      <c r="AI41" s="32"/>
      <c r="AJ41" s="52"/>
      <c r="AK41" s="52"/>
      <c r="AL41" s="52"/>
      <c r="AM41" s="52"/>
      <c r="AN41" s="52"/>
      <c r="AO41" s="52"/>
      <c r="AP41" s="35"/>
      <c r="AQ41" s="35"/>
    </row>
    <row r="42" spans="1:43" ht="15" customHeight="1" x14ac:dyDescent="0.2">
      <c r="A42" s="37">
        <v>40</v>
      </c>
      <c r="B42" s="97" t="s">
        <v>71</v>
      </c>
      <c r="C42" s="243">
        <v>2010</v>
      </c>
      <c r="D42" s="88" t="s">
        <v>14</v>
      </c>
      <c r="E42" s="89">
        <v>177</v>
      </c>
      <c r="F42" s="87">
        <v>233</v>
      </c>
      <c r="G42" s="87">
        <v>306</v>
      </c>
      <c r="H42" s="87">
        <v>20.7</v>
      </c>
      <c r="I42" s="91">
        <v>258</v>
      </c>
      <c r="J42" s="92">
        <f t="shared" si="0"/>
        <v>12.950000000000001</v>
      </c>
      <c r="K42" s="93">
        <f t="shared" si="1"/>
        <v>17.399999999999999</v>
      </c>
      <c r="L42" s="93">
        <f t="shared" si="2"/>
        <v>57</v>
      </c>
      <c r="M42" s="93">
        <f t="shared" si="3"/>
        <v>61</v>
      </c>
      <c r="N42" s="94">
        <f t="shared" si="4"/>
        <v>66.600000000000009</v>
      </c>
      <c r="O42" s="26">
        <f t="shared" si="5"/>
        <v>214.95</v>
      </c>
      <c r="P42" s="93" t="str">
        <f t="shared" si="9"/>
        <v>D</v>
      </c>
      <c r="Q42" s="93" t="str">
        <f t="shared" si="9"/>
        <v>D</v>
      </c>
      <c r="R42" s="93" t="str">
        <f t="shared" si="10"/>
        <v>B</v>
      </c>
      <c r="S42" s="93" t="str">
        <f t="shared" si="10"/>
        <v>B</v>
      </c>
      <c r="T42" s="93" t="str">
        <f t="shared" si="10"/>
        <v>A</v>
      </c>
      <c r="U42" s="41" t="str">
        <f t="shared" si="8"/>
        <v>B</v>
      </c>
      <c r="W42" s="50"/>
      <c r="X42" s="51"/>
      <c r="Y42" s="51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52"/>
      <c r="AN42" s="52"/>
      <c r="AO42" s="52"/>
      <c r="AP42" s="35"/>
      <c r="AQ42" s="35"/>
    </row>
    <row r="43" spans="1:43" ht="15" customHeight="1" x14ac:dyDescent="0.2">
      <c r="A43" s="17">
        <v>41</v>
      </c>
      <c r="B43" s="87" t="s">
        <v>72</v>
      </c>
      <c r="C43" s="243">
        <v>2010</v>
      </c>
      <c r="D43" s="88" t="s">
        <v>19</v>
      </c>
      <c r="E43" s="89">
        <v>187</v>
      </c>
      <c r="F43" s="87">
        <v>244</v>
      </c>
      <c r="G43" s="87">
        <v>309</v>
      </c>
      <c r="H43" s="87">
        <v>17.8</v>
      </c>
      <c r="I43" s="91">
        <v>233</v>
      </c>
      <c r="J43" s="92">
        <f t="shared" si="0"/>
        <v>31.450000000000003</v>
      </c>
      <c r="K43" s="93">
        <f t="shared" si="1"/>
        <v>33.35</v>
      </c>
      <c r="L43" s="93">
        <f t="shared" si="2"/>
        <v>62.699999999999996</v>
      </c>
      <c r="M43" s="93">
        <f t="shared" si="3"/>
        <v>43.310000000000009</v>
      </c>
      <c r="N43" s="94">
        <f t="shared" si="4"/>
        <v>44.1</v>
      </c>
      <c r="O43" s="26">
        <f t="shared" si="5"/>
        <v>214.91</v>
      </c>
      <c r="P43" s="93" t="str">
        <f t="shared" si="9"/>
        <v>C</v>
      </c>
      <c r="Q43" s="93" t="str">
        <f t="shared" si="9"/>
        <v>C</v>
      </c>
      <c r="R43" s="93" t="str">
        <f t="shared" si="10"/>
        <v>B</v>
      </c>
      <c r="S43" s="93" t="str">
        <f t="shared" si="10"/>
        <v>C</v>
      </c>
      <c r="T43" s="93" t="str">
        <f t="shared" si="10"/>
        <v>C</v>
      </c>
      <c r="U43" s="41" t="str">
        <f t="shared" si="8"/>
        <v>B</v>
      </c>
      <c r="W43" s="50"/>
      <c r="X43" s="14"/>
      <c r="Y43" s="51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52"/>
      <c r="AN43" s="52"/>
      <c r="AO43" s="52"/>
      <c r="AP43" s="35"/>
      <c r="AQ43" s="35"/>
    </row>
    <row r="44" spans="1:43" ht="15" customHeight="1" x14ac:dyDescent="0.2">
      <c r="A44" s="37">
        <v>42</v>
      </c>
      <c r="B44" s="87" t="s">
        <v>73</v>
      </c>
      <c r="C44" s="243">
        <v>2010</v>
      </c>
      <c r="D44" s="88" t="s">
        <v>31</v>
      </c>
      <c r="E44" s="89">
        <v>178</v>
      </c>
      <c r="F44" s="87">
        <v>235</v>
      </c>
      <c r="G44" s="87">
        <v>312</v>
      </c>
      <c r="H44" s="87">
        <v>16.7</v>
      </c>
      <c r="I44" s="91">
        <v>267</v>
      </c>
      <c r="J44" s="92">
        <f t="shared" si="0"/>
        <v>14.8</v>
      </c>
      <c r="K44" s="93">
        <f t="shared" si="1"/>
        <v>20.3</v>
      </c>
      <c r="L44" s="93">
        <f t="shared" si="2"/>
        <v>68.399999999999991</v>
      </c>
      <c r="M44" s="93">
        <f t="shared" si="3"/>
        <v>36.599999999999994</v>
      </c>
      <c r="N44" s="94">
        <f t="shared" si="4"/>
        <v>74.7</v>
      </c>
      <c r="O44" s="26">
        <f t="shared" si="5"/>
        <v>214.8</v>
      </c>
      <c r="P44" s="93" t="str">
        <f t="shared" si="9"/>
        <v>D</v>
      </c>
      <c r="Q44" s="93" t="str">
        <f t="shared" si="9"/>
        <v>D</v>
      </c>
      <c r="R44" s="93" t="str">
        <f t="shared" si="10"/>
        <v>A</v>
      </c>
      <c r="S44" s="93" t="str">
        <f t="shared" si="10"/>
        <v>D</v>
      </c>
      <c r="T44" s="93" t="str">
        <f t="shared" si="10"/>
        <v>A</v>
      </c>
      <c r="U44" s="41" t="str">
        <f t="shared" si="8"/>
        <v>B</v>
      </c>
      <c r="W44" s="50"/>
      <c r="X44" s="14"/>
      <c r="Y44" s="51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52"/>
      <c r="AN44" s="52"/>
      <c r="AO44" s="52"/>
      <c r="AP44" s="35"/>
      <c r="AQ44" s="35"/>
    </row>
    <row r="45" spans="1:43" ht="15" customHeight="1" x14ac:dyDescent="0.2">
      <c r="A45" s="17">
        <v>43</v>
      </c>
      <c r="B45" s="106" t="s">
        <v>74</v>
      </c>
      <c r="C45" s="243">
        <v>2010</v>
      </c>
      <c r="D45" s="88" t="s">
        <v>75</v>
      </c>
      <c r="E45" s="89">
        <v>187</v>
      </c>
      <c r="F45" s="87">
        <v>246</v>
      </c>
      <c r="G45" s="87">
        <v>312</v>
      </c>
      <c r="H45" s="106">
        <v>15.1</v>
      </c>
      <c r="I45" s="91">
        <v>240</v>
      </c>
      <c r="J45" s="92">
        <f t="shared" si="0"/>
        <v>31.450000000000003</v>
      </c>
      <c r="K45" s="93">
        <f t="shared" si="1"/>
        <v>36.25</v>
      </c>
      <c r="L45" s="93">
        <f t="shared" si="2"/>
        <v>68.399999999999991</v>
      </c>
      <c r="M45" s="93">
        <f t="shared" si="3"/>
        <v>26.84</v>
      </c>
      <c r="N45" s="94">
        <f t="shared" si="4"/>
        <v>50.4</v>
      </c>
      <c r="O45" s="26">
        <f t="shared" si="5"/>
        <v>213.34</v>
      </c>
      <c r="P45" s="93" t="str">
        <f t="shared" si="9"/>
        <v>C</v>
      </c>
      <c r="Q45" s="93" t="str">
        <f t="shared" si="9"/>
        <v>C</v>
      </c>
      <c r="R45" s="93" t="str">
        <f t="shared" si="10"/>
        <v>A</v>
      </c>
      <c r="S45" s="93" t="str">
        <f t="shared" si="10"/>
        <v>D</v>
      </c>
      <c r="T45" s="93" t="str">
        <f t="shared" si="10"/>
        <v>B</v>
      </c>
      <c r="U45" s="41" t="str">
        <f t="shared" si="8"/>
        <v>B</v>
      </c>
      <c r="W45" s="50"/>
      <c r="X45" s="12"/>
      <c r="Y45" s="13"/>
      <c r="Z45" s="30"/>
      <c r="AA45" s="30"/>
      <c r="AB45" s="30"/>
      <c r="AC45" s="30"/>
      <c r="AD45" s="30"/>
      <c r="AE45" s="30"/>
      <c r="AF45" s="32"/>
      <c r="AG45" s="32"/>
      <c r="AH45" s="32"/>
      <c r="AI45" s="32"/>
      <c r="AJ45" s="14"/>
      <c r="AK45" s="14"/>
      <c r="AL45" s="14"/>
      <c r="AM45" s="52"/>
      <c r="AN45" s="52"/>
      <c r="AO45" s="52"/>
      <c r="AP45" s="35"/>
      <c r="AQ45" s="35"/>
    </row>
    <row r="46" spans="1:43" ht="15" customHeight="1" x14ac:dyDescent="0.2">
      <c r="A46" s="37">
        <v>44</v>
      </c>
      <c r="B46" s="106" t="s">
        <v>76</v>
      </c>
      <c r="C46" s="243">
        <v>2010</v>
      </c>
      <c r="D46" s="88" t="s">
        <v>75</v>
      </c>
      <c r="E46" s="89">
        <v>174</v>
      </c>
      <c r="F46" s="87">
        <v>230</v>
      </c>
      <c r="G46" s="87">
        <v>304</v>
      </c>
      <c r="H46" s="87">
        <v>17.3</v>
      </c>
      <c r="I46" s="91">
        <v>294</v>
      </c>
      <c r="J46" s="92">
        <f t="shared" si="0"/>
        <v>7.4</v>
      </c>
      <c r="K46" s="93">
        <f t="shared" si="1"/>
        <v>13.049999999999999</v>
      </c>
      <c r="L46" s="93">
        <f t="shared" si="2"/>
        <v>53.199999999999996</v>
      </c>
      <c r="M46" s="93">
        <f t="shared" si="3"/>
        <v>40.260000000000005</v>
      </c>
      <c r="N46" s="94">
        <f t="shared" si="4"/>
        <v>99</v>
      </c>
      <c r="O46" s="26">
        <f t="shared" si="5"/>
        <v>212.91</v>
      </c>
      <c r="P46" s="93" t="str">
        <f t="shared" si="9"/>
        <v>D</v>
      </c>
      <c r="Q46" s="93" t="str">
        <f t="shared" si="9"/>
        <v>D</v>
      </c>
      <c r="R46" s="93" t="str">
        <f t="shared" si="10"/>
        <v>B</v>
      </c>
      <c r="S46" s="93" t="str">
        <f t="shared" si="10"/>
        <v>C</v>
      </c>
      <c r="T46" s="93" t="str">
        <f t="shared" si="10"/>
        <v>A</v>
      </c>
      <c r="U46" s="41" t="str">
        <f t="shared" si="8"/>
        <v>B</v>
      </c>
      <c r="W46" s="50"/>
      <c r="X46" s="14"/>
      <c r="Y46" s="107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52"/>
      <c r="AN46" s="52"/>
      <c r="AO46" s="52"/>
      <c r="AP46" s="35"/>
      <c r="AQ46" s="35"/>
    </row>
    <row r="47" spans="1:43" ht="15" customHeight="1" x14ac:dyDescent="0.2">
      <c r="A47" s="17">
        <v>45</v>
      </c>
      <c r="B47" s="87" t="s">
        <v>77</v>
      </c>
      <c r="C47" s="243">
        <v>2010</v>
      </c>
      <c r="D47" s="88" t="s">
        <v>53</v>
      </c>
      <c r="E47" s="89">
        <v>187</v>
      </c>
      <c r="F47" s="87">
        <v>248</v>
      </c>
      <c r="G47" s="87">
        <v>306</v>
      </c>
      <c r="H47" s="87">
        <v>14.5</v>
      </c>
      <c r="I47" s="91">
        <v>251</v>
      </c>
      <c r="J47" s="92">
        <f t="shared" si="0"/>
        <v>31.450000000000003</v>
      </c>
      <c r="K47" s="93">
        <f t="shared" si="1"/>
        <v>39.15</v>
      </c>
      <c r="L47" s="93">
        <f t="shared" si="2"/>
        <v>57</v>
      </c>
      <c r="M47" s="93">
        <f t="shared" si="3"/>
        <v>23.180000000000003</v>
      </c>
      <c r="N47" s="94">
        <f t="shared" si="4"/>
        <v>60.300000000000004</v>
      </c>
      <c r="O47" s="26">
        <f t="shared" si="5"/>
        <v>211.08</v>
      </c>
      <c r="P47" s="93" t="str">
        <f t="shared" si="9"/>
        <v>C</v>
      </c>
      <c r="Q47" s="93" t="str">
        <f t="shared" si="9"/>
        <v>B</v>
      </c>
      <c r="R47" s="93" t="str">
        <f t="shared" si="10"/>
        <v>B</v>
      </c>
      <c r="S47" s="93" t="str">
        <f t="shared" si="10"/>
        <v>D</v>
      </c>
      <c r="T47" s="93" t="str">
        <f t="shared" si="10"/>
        <v>B</v>
      </c>
      <c r="U47" s="41" t="str">
        <f t="shared" si="8"/>
        <v>B</v>
      </c>
      <c r="W47" s="50"/>
      <c r="X47" s="12"/>
      <c r="Y47" s="13"/>
      <c r="Z47" s="30"/>
      <c r="AA47" s="30"/>
      <c r="AB47" s="30"/>
      <c r="AC47" s="30"/>
      <c r="AD47" s="30"/>
      <c r="AE47" s="30"/>
      <c r="AF47" s="14"/>
      <c r="AG47" s="32"/>
      <c r="AH47" s="32"/>
      <c r="AI47" s="14"/>
      <c r="AJ47" s="14"/>
      <c r="AK47" s="14"/>
      <c r="AL47" s="14"/>
      <c r="AM47" s="52"/>
      <c r="AN47" s="52"/>
      <c r="AO47" s="52"/>
      <c r="AP47" s="35"/>
      <c r="AQ47" s="35"/>
    </row>
    <row r="48" spans="1:43" ht="15" customHeight="1" x14ac:dyDescent="0.2">
      <c r="A48" s="37">
        <v>46</v>
      </c>
      <c r="B48" s="87" t="s">
        <v>78</v>
      </c>
      <c r="C48" s="243">
        <v>2010</v>
      </c>
      <c r="D48" s="88" t="s">
        <v>25</v>
      </c>
      <c r="E48" s="89">
        <v>193</v>
      </c>
      <c r="F48" s="87">
        <v>146</v>
      </c>
      <c r="G48" s="87">
        <v>312</v>
      </c>
      <c r="H48" s="87">
        <v>18</v>
      </c>
      <c r="I48" s="91">
        <v>245</v>
      </c>
      <c r="J48" s="92">
        <f t="shared" si="0"/>
        <v>42.550000000000004</v>
      </c>
      <c r="K48" s="93">
        <f t="shared" si="1"/>
        <v>0</v>
      </c>
      <c r="L48" s="93">
        <f t="shared" si="2"/>
        <v>68.399999999999991</v>
      </c>
      <c r="M48" s="93">
        <f t="shared" si="3"/>
        <v>44.53</v>
      </c>
      <c r="N48" s="94">
        <f t="shared" si="4"/>
        <v>54.9</v>
      </c>
      <c r="O48" s="26">
        <f t="shared" si="5"/>
        <v>210.38</v>
      </c>
      <c r="P48" s="93" t="str">
        <f t="shared" si="9"/>
        <v>B</v>
      </c>
      <c r="Q48" s="93" t="str">
        <f t="shared" si="9"/>
        <v>D</v>
      </c>
      <c r="R48" s="93" t="str">
        <f t="shared" si="10"/>
        <v>A</v>
      </c>
      <c r="S48" s="93" t="str">
        <f t="shared" si="10"/>
        <v>C</v>
      </c>
      <c r="T48" s="93" t="str">
        <f t="shared" si="10"/>
        <v>B</v>
      </c>
      <c r="U48" s="41" t="str">
        <f t="shared" si="8"/>
        <v>B</v>
      </c>
      <c r="W48" s="50"/>
      <c r="X48" s="14"/>
      <c r="Y48" s="13"/>
      <c r="Z48" s="30"/>
      <c r="AA48" s="30"/>
      <c r="AB48" s="30"/>
      <c r="AC48" s="30"/>
      <c r="AD48" s="30"/>
      <c r="AE48" s="30"/>
      <c r="AF48" s="32"/>
      <c r="AG48" s="32"/>
      <c r="AH48" s="32"/>
      <c r="AI48" s="32"/>
      <c r="AJ48" s="14"/>
      <c r="AK48" s="14"/>
      <c r="AL48" s="14"/>
      <c r="AM48" s="52"/>
      <c r="AN48" s="52"/>
      <c r="AO48" s="52"/>
      <c r="AP48" s="35"/>
      <c r="AQ48" s="35"/>
    </row>
    <row r="49" spans="1:43" ht="15" customHeight="1" x14ac:dyDescent="0.2">
      <c r="A49" s="17">
        <v>47</v>
      </c>
      <c r="B49" s="87" t="s">
        <v>79</v>
      </c>
      <c r="C49" s="243">
        <v>2011</v>
      </c>
      <c r="D49" s="98" t="s">
        <v>38</v>
      </c>
      <c r="E49" s="89">
        <v>198</v>
      </c>
      <c r="F49" s="87">
        <v>254</v>
      </c>
      <c r="G49" s="87">
        <v>315</v>
      </c>
      <c r="H49" s="87">
        <v>11.2</v>
      </c>
      <c r="I49" s="91">
        <v>219</v>
      </c>
      <c r="J49" s="92">
        <f t="shared" si="0"/>
        <v>51.800000000000004</v>
      </c>
      <c r="K49" s="93">
        <f t="shared" si="1"/>
        <v>47.85</v>
      </c>
      <c r="L49" s="93">
        <f t="shared" si="2"/>
        <v>74.099999999999994</v>
      </c>
      <c r="M49" s="93">
        <f t="shared" si="3"/>
        <v>3.05</v>
      </c>
      <c r="N49" s="94">
        <f t="shared" si="4"/>
        <v>31.5</v>
      </c>
      <c r="O49" s="26">
        <f t="shared" si="5"/>
        <v>208.3</v>
      </c>
      <c r="P49" s="93" t="str">
        <f t="shared" si="9"/>
        <v>A</v>
      </c>
      <c r="Q49" s="93" t="str">
        <f t="shared" si="9"/>
        <v>B</v>
      </c>
      <c r="R49" s="93" t="str">
        <f t="shared" si="10"/>
        <v>A</v>
      </c>
      <c r="S49" s="93" t="str">
        <f t="shared" si="10"/>
        <v>D</v>
      </c>
      <c r="T49" s="93" t="str">
        <f t="shared" si="10"/>
        <v>D</v>
      </c>
      <c r="U49" s="41" t="str">
        <f t="shared" si="8"/>
        <v>B</v>
      </c>
      <c r="W49" s="50"/>
      <c r="X49" s="12"/>
      <c r="Y49" s="47"/>
      <c r="Z49" s="29"/>
      <c r="AA49" s="48"/>
      <c r="AB49" s="48"/>
      <c r="AC49" s="48"/>
      <c r="AD49" s="31"/>
      <c r="AE49" s="31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4"/>
    </row>
    <row r="50" spans="1:43" ht="15" customHeight="1" x14ac:dyDescent="0.2">
      <c r="A50" s="37">
        <v>48</v>
      </c>
      <c r="B50" s="87" t="s">
        <v>80</v>
      </c>
      <c r="C50" s="243">
        <v>2010</v>
      </c>
      <c r="D50" s="88" t="s">
        <v>31</v>
      </c>
      <c r="E50" s="89">
        <v>191</v>
      </c>
      <c r="F50" s="87">
        <v>246</v>
      </c>
      <c r="G50" s="87">
        <v>302</v>
      </c>
      <c r="H50" s="87">
        <v>16.2</v>
      </c>
      <c r="I50" s="91">
        <v>233</v>
      </c>
      <c r="J50" s="92">
        <f t="shared" si="0"/>
        <v>38.85</v>
      </c>
      <c r="K50" s="93">
        <f t="shared" si="1"/>
        <v>36.25</v>
      </c>
      <c r="L50" s="93">
        <f t="shared" si="2"/>
        <v>49.4</v>
      </c>
      <c r="M50" s="93">
        <f t="shared" si="3"/>
        <v>33.549999999999997</v>
      </c>
      <c r="N50" s="94">
        <f t="shared" si="4"/>
        <v>44.1</v>
      </c>
      <c r="O50" s="26">
        <f t="shared" si="5"/>
        <v>202.15</v>
      </c>
      <c r="P50" s="93" t="str">
        <f t="shared" si="9"/>
        <v>B</v>
      </c>
      <c r="Q50" s="93" t="str">
        <f t="shared" si="9"/>
        <v>C</v>
      </c>
      <c r="R50" s="93" t="str">
        <f t="shared" si="10"/>
        <v>C</v>
      </c>
      <c r="S50" s="93" t="str">
        <f t="shared" si="10"/>
        <v>D</v>
      </c>
      <c r="T50" s="93" t="str">
        <f t="shared" si="10"/>
        <v>C</v>
      </c>
      <c r="U50" s="41" t="str">
        <f t="shared" si="8"/>
        <v>B</v>
      </c>
      <c r="W50" s="50"/>
      <c r="X50" s="12"/>
      <c r="Y50" s="13"/>
      <c r="Z50" s="30"/>
      <c r="AA50" s="30"/>
      <c r="AB50" s="30"/>
      <c r="AC50" s="30"/>
      <c r="AD50" s="30"/>
      <c r="AE50" s="30"/>
      <c r="AF50" s="32"/>
      <c r="AG50" s="32"/>
      <c r="AH50" s="32"/>
      <c r="AI50" s="32"/>
      <c r="AJ50" s="14"/>
      <c r="AK50" s="52"/>
      <c r="AL50" s="52"/>
      <c r="AM50" s="52"/>
      <c r="AN50" s="52"/>
      <c r="AO50" s="52"/>
      <c r="AP50" s="35"/>
      <c r="AQ50" s="35"/>
    </row>
    <row r="51" spans="1:43" ht="15" customHeight="1" thickBot="1" x14ac:dyDescent="0.25">
      <c r="A51" s="17">
        <v>49</v>
      </c>
      <c r="B51" s="108" t="s">
        <v>81</v>
      </c>
      <c r="C51" s="244">
        <v>2010</v>
      </c>
      <c r="D51" s="109" t="s">
        <v>82</v>
      </c>
      <c r="E51" s="110">
        <v>175</v>
      </c>
      <c r="F51" s="111">
        <v>256</v>
      </c>
      <c r="G51" s="111">
        <v>320</v>
      </c>
      <c r="H51" s="111">
        <v>13.3</v>
      </c>
      <c r="I51" s="112">
        <v>230</v>
      </c>
      <c r="J51" s="113">
        <f t="shared" si="0"/>
        <v>9.25</v>
      </c>
      <c r="K51" s="114">
        <f t="shared" si="1"/>
        <v>50.75</v>
      </c>
      <c r="L51" s="114">
        <f t="shared" si="2"/>
        <v>83.6</v>
      </c>
      <c r="M51" s="114">
        <f t="shared" si="3"/>
        <v>15.860000000000008</v>
      </c>
      <c r="N51" s="115">
        <f t="shared" si="4"/>
        <v>41.4</v>
      </c>
      <c r="O51" s="116">
        <f t="shared" si="5"/>
        <v>200.86</v>
      </c>
      <c r="P51" s="114" t="str">
        <f t="shared" ref="P51:Q82" si="11">IF(J51&gt;=1.5*65*0.5,"A",IF(J51&gt;=1.5*50*0.5,"B",IF(J51&gt;=1.5*40*0.5,"C","D")))</f>
        <v>D</v>
      </c>
      <c r="Q51" s="114" t="str">
        <f t="shared" si="11"/>
        <v>A</v>
      </c>
      <c r="R51" s="114" t="str">
        <f t="shared" ref="R51:T82" si="12">IF(L51&gt;=65,"A",IF(L51&gt;=50,"B",IF(L51&gt;=40,"C","D")))</f>
        <v>A</v>
      </c>
      <c r="S51" s="114" t="str">
        <f t="shared" si="12"/>
        <v>D</v>
      </c>
      <c r="T51" s="114" t="str">
        <f t="shared" si="12"/>
        <v>C</v>
      </c>
      <c r="U51" s="117" t="str">
        <f t="shared" si="8"/>
        <v>B</v>
      </c>
      <c r="W51" s="52"/>
      <c r="X51" s="14"/>
      <c r="Y51" s="42"/>
      <c r="Z51" s="29"/>
      <c r="AA51" s="31"/>
      <c r="AB51" s="31"/>
      <c r="AC51" s="31"/>
      <c r="AD51" s="31"/>
      <c r="AE51" s="31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4"/>
    </row>
    <row r="52" spans="1:43" ht="15" customHeight="1" thickTop="1" x14ac:dyDescent="0.2">
      <c r="A52" s="37">
        <v>50</v>
      </c>
      <c r="B52" s="118" t="s">
        <v>83</v>
      </c>
      <c r="C52" s="249">
        <v>2010</v>
      </c>
      <c r="D52" s="119" t="s">
        <v>42</v>
      </c>
      <c r="E52" s="120">
        <v>179</v>
      </c>
      <c r="F52" s="118">
        <v>238</v>
      </c>
      <c r="G52" s="118">
        <v>308</v>
      </c>
      <c r="H52" s="118">
        <v>17.5</v>
      </c>
      <c r="I52" s="121">
        <v>246</v>
      </c>
      <c r="J52" s="122">
        <f t="shared" si="0"/>
        <v>16.650000000000002</v>
      </c>
      <c r="K52" s="123">
        <f t="shared" si="1"/>
        <v>24.65</v>
      </c>
      <c r="L52" s="123">
        <f t="shared" si="2"/>
        <v>60.8</v>
      </c>
      <c r="M52" s="123">
        <f t="shared" si="3"/>
        <v>41.480000000000004</v>
      </c>
      <c r="N52" s="124">
        <f t="shared" si="4"/>
        <v>55.800000000000004</v>
      </c>
      <c r="O52" s="84">
        <f t="shared" si="5"/>
        <v>199.38</v>
      </c>
      <c r="P52" s="123" t="str">
        <f t="shared" si="11"/>
        <v>D</v>
      </c>
      <c r="Q52" s="123" t="str">
        <f t="shared" si="11"/>
        <v>D</v>
      </c>
      <c r="R52" s="123" t="str">
        <f t="shared" si="12"/>
        <v>B</v>
      </c>
      <c r="S52" s="123" t="str">
        <f t="shared" si="12"/>
        <v>C</v>
      </c>
      <c r="T52" s="123" t="str">
        <f t="shared" si="12"/>
        <v>B</v>
      </c>
      <c r="U52" s="85" t="str">
        <f t="shared" si="8"/>
        <v>C</v>
      </c>
      <c r="W52" s="46"/>
      <c r="X52" s="12"/>
      <c r="Y52" s="13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52"/>
      <c r="AL52" s="52"/>
      <c r="AM52" s="52"/>
      <c r="AN52" s="52"/>
      <c r="AO52" s="52"/>
      <c r="AP52" s="35"/>
      <c r="AQ52" s="35"/>
    </row>
    <row r="53" spans="1:43" ht="15" customHeight="1" x14ac:dyDescent="0.2">
      <c r="A53" s="17">
        <v>51</v>
      </c>
      <c r="B53" s="125" t="s">
        <v>84</v>
      </c>
      <c r="C53" s="245">
        <v>2010</v>
      </c>
      <c r="D53" s="126" t="s">
        <v>45</v>
      </c>
      <c r="E53" s="127">
        <v>180</v>
      </c>
      <c r="F53" s="125">
        <v>241</v>
      </c>
      <c r="G53" s="125">
        <v>298</v>
      </c>
      <c r="H53" s="125">
        <v>20.3</v>
      </c>
      <c r="I53" s="128">
        <v>240</v>
      </c>
      <c r="J53" s="129">
        <f t="shared" si="0"/>
        <v>18.5</v>
      </c>
      <c r="K53" s="130">
        <f t="shared" si="1"/>
        <v>29</v>
      </c>
      <c r="L53" s="130">
        <f t="shared" si="2"/>
        <v>41.8</v>
      </c>
      <c r="M53" s="130">
        <f t="shared" si="3"/>
        <v>58.56</v>
      </c>
      <c r="N53" s="131">
        <f t="shared" si="4"/>
        <v>50.4</v>
      </c>
      <c r="O53" s="26">
        <f t="shared" si="5"/>
        <v>198.26000000000002</v>
      </c>
      <c r="P53" s="130" t="str">
        <f t="shared" si="11"/>
        <v>D</v>
      </c>
      <c r="Q53" s="130" t="str">
        <f t="shared" si="11"/>
        <v>D</v>
      </c>
      <c r="R53" s="130" t="str">
        <f t="shared" si="12"/>
        <v>C</v>
      </c>
      <c r="S53" s="130" t="str">
        <f t="shared" si="12"/>
        <v>B</v>
      </c>
      <c r="T53" s="130" t="str">
        <f t="shared" si="12"/>
        <v>B</v>
      </c>
      <c r="U53" s="41" t="str">
        <f t="shared" si="8"/>
        <v>C</v>
      </c>
      <c r="W53" s="50"/>
      <c r="X53" s="30"/>
      <c r="Y53" s="13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52"/>
      <c r="AK53" s="52"/>
      <c r="AL53" s="52"/>
      <c r="AM53" s="52"/>
      <c r="AN53" s="52"/>
      <c r="AO53" s="52"/>
      <c r="AP53" s="35"/>
      <c r="AQ53" s="35"/>
    </row>
    <row r="54" spans="1:43" ht="15" customHeight="1" x14ac:dyDescent="0.2">
      <c r="A54" s="37">
        <v>52</v>
      </c>
      <c r="B54" s="133" t="s">
        <v>85</v>
      </c>
      <c r="C54" s="245">
        <v>2011</v>
      </c>
      <c r="D54" s="126" t="s">
        <v>47</v>
      </c>
      <c r="E54" s="134">
        <v>185</v>
      </c>
      <c r="F54" s="135">
        <v>244</v>
      </c>
      <c r="G54" s="135">
        <v>308</v>
      </c>
      <c r="H54" s="135">
        <v>14.3</v>
      </c>
      <c r="I54" s="136">
        <v>240</v>
      </c>
      <c r="J54" s="129">
        <f t="shared" si="0"/>
        <v>27.75</v>
      </c>
      <c r="K54" s="130">
        <f t="shared" si="1"/>
        <v>33.35</v>
      </c>
      <c r="L54" s="130">
        <f t="shared" si="2"/>
        <v>60.8</v>
      </c>
      <c r="M54" s="130">
        <f t="shared" si="3"/>
        <v>21.960000000000008</v>
      </c>
      <c r="N54" s="131">
        <f t="shared" si="4"/>
        <v>50.4</v>
      </c>
      <c r="O54" s="26">
        <f t="shared" si="5"/>
        <v>194.26000000000002</v>
      </c>
      <c r="P54" s="130" t="str">
        <f t="shared" si="11"/>
        <v>D</v>
      </c>
      <c r="Q54" s="130" t="str">
        <f t="shared" si="11"/>
        <v>C</v>
      </c>
      <c r="R54" s="130" t="str">
        <f t="shared" si="12"/>
        <v>B</v>
      </c>
      <c r="S54" s="130" t="str">
        <f t="shared" si="12"/>
        <v>D</v>
      </c>
      <c r="T54" s="130" t="str">
        <f t="shared" si="12"/>
        <v>B</v>
      </c>
      <c r="U54" s="41" t="str">
        <f t="shared" si="8"/>
        <v>C</v>
      </c>
      <c r="W54" s="50"/>
      <c r="X54" s="12"/>
      <c r="Y54" s="13"/>
      <c r="Z54" s="14"/>
      <c r="AA54" s="14"/>
      <c r="AB54" s="14"/>
      <c r="AC54" s="14"/>
      <c r="AD54" s="14"/>
      <c r="AE54" s="14"/>
      <c r="AF54" s="14"/>
      <c r="AG54" s="137"/>
      <c r="AH54" s="14"/>
      <c r="AI54" s="14"/>
      <c r="AJ54" s="14"/>
      <c r="AK54" s="14"/>
      <c r="AL54" s="14"/>
      <c r="AM54" s="52"/>
      <c r="AN54" s="52"/>
      <c r="AO54" s="52"/>
      <c r="AP54" s="35"/>
      <c r="AQ54" s="35"/>
    </row>
    <row r="55" spans="1:43" ht="15" customHeight="1" x14ac:dyDescent="0.2">
      <c r="A55" s="17">
        <v>53</v>
      </c>
      <c r="B55" s="138" t="s">
        <v>86</v>
      </c>
      <c r="C55" s="245">
        <v>2010</v>
      </c>
      <c r="D55" s="126" t="s">
        <v>75</v>
      </c>
      <c r="E55" s="127">
        <v>182</v>
      </c>
      <c r="F55" s="125">
        <v>241</v>
      </c>
      <c r="G55" s="125">
        <v>310</v>
      </c>
      <c r="H55" s="125">
        <v>14.3</v>
      </c>
      <c r="I55" s="128">
        <v>243</v>
      </c>
      <c r="J55" s="129">
        <f t="shared" si="0"/>
        <v>22.200000000000003</v>
      </c>
      <c r="K55" s="130">
        <f t="shared" si="1"/>
        <v>29</v>
      </c>
      <c r="L55" s="130">
        <f t="shared" si="2"/>
        <v>64.599999999999994</v>
      </c>
      <c r="M55" s="130">
        <f t="shared" si="3"/>
        <v>21.960000000000008</v>
      </c>
      <c r="N55" s="131">
        <f t="shared" si="4"/>
        <v>53.1</v>
      </c>
      <c r="O55" s="26">
        <f t="shared" si="5"/>
        <v>190.85999999999999</v>
      </c>
      <c r="P55" s="130" t="str">
        <f t="shared" si="11"/>
        <v>D</v>
      </c>
      <c r="Q55" s="130" t="str">
        <f t="shared" si="11"/>
        <v>D</v>
      </c>
      <c r="R55" s="130" t="str">
        <f t="shared" si="12"/>
        <v>B</v>
      </c>
      <c r="S55" s="130" t="str">
        <f t="shared" si="12"/>
        <v>D</v>
      </c>
      <c r="T55" s="130" t="str">
        <f t="shared" si="12"/>
        <v>B</v>
      </c>
      <c r="U55" s="41" t="str">
        <f t="shared" si="8"/>
        <v>C</v>
      </c>
      <c r="W55" s="50"/>
      <c r="X55" s="139"/>
      <c r="Y55" s="51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52"/>
      <c r="AN55" s="52"/>
      <c r="AO55" s="52"/>
      <c r="AP55" s="35"/>
      <c r="AQ55" s="35"/>
    </row>
    <row r="56" spans="1:43" ht="15" customHeight="1" thickBot="1" x14ac:dyDescent="0.25">
      <c r="A56" s="140">
        <v>54</v>
      </c>
      <c r="B56" s="125" t="s">
        <v>87</v>
      </c>
      <c r="C56" s="245">
        <v>2010</v>
      </c>
      <c r="D56" s="126" t="s">
        <v>59</v>
      </c>
      <c r="E56" s="127">
        <v>187</v>
      </c>
      <c r="F56" s="125">
        <v>245</v>
      </c>
      <c r="G56" s="125">
        <v>304</v>
      </c>
      <c r="H56" s="125">
        <v>15.1</v>
      </c>
      <c r="I56" s="128">
        <v>231</v>
      </c>
      <c r="J56" s="129">
        <f t="shared" si="0"/>
        <v>31.450000000000003</v>
      </c>
      <c r="K56" s="130">
        <f t="shared" si="1"/>
        <v>34.799999999999997</v>
      </c>
      <c r="L56" s="130">
        <f t="shared" si="2"/>
        <v>53.199999999999996</v>
      </c>
      <c r="M56" s="130">
        <f t="shared" si="3"/>
        <v>26.84</v>
      </c>
      <c r="N56" s="131">
        <f t="shared" si="4"/>
        <v>42.300000000000004</v>
      </c>
      <c r="O56" s="26">
        <f t="shared" si="5"/>
        <v>188.59</v>
      </c>
      <c r="P56" s="130" t="str">
        <f t="shared" si="11"/>
        <v>C</v>
      </c>
      <c r="Q56" s="130" t="str">
        <f t="shared" si="11"/>
        <v>C</v>
      </c>
      <c r="R56" s="130" t="str">
        <f t="shared" si="12"/>
        <v>B</v>
      </c>
      <c r="S56" s="130" t="str">
        <f t="shared" si="12"/>
        <v>D</v>
      </c>
      <c r="T56" s="130" t="str">
        <f t="shared" si="12"/>
        <v>C</v>
      </c>
      <c r="U56" s="41" t="str">
        <f t="shared" si="8"/>
        <v>C</v>
      </c>
      <c r="W56" s="50"/>
      <c r="X56" s="12"/>
      <c r="Y56" s="13"/>
      <c r="Z56" s="14"/>
      <c r="AA56" s="14"/>
      <c r="AB56" s="14"/>
      <c r="AC56" s="14"/>
      <c r="AD56" s="14"/>
      <c r="AE56" s="14"/>
      <c r="AF56" s="14"/>
      <c r="AG56" s="137"/>
      <c r="AH56" s="14"/>
      <c r="AI56" s="14"/>
      <c r="AJ56" s="14"/>
      <c r="AK56" s="14"/>
      <c r="AL56" s="14"/>
      <c r="AM56" s="52"/>
      <c r="AN56" s="52"/>
      <c r="AO56" s="52"/>
      <c r="AP56" s="35"/>
      <c r="AQ56" s="35"/>
    </row>
    <row r="57" spans="1:43" ht="15" customHeight="1" thickTop="1" x14ac:dyDescent="0.2">
      <c r="A57" s="86">
        <v>55</v>
      </c>
      <c r="B57" s="125" t="s">
        <v>88</v>
      </c>
      <c r="C57" s="245">
        <v>2010</v>
      </c>
      <c r="D57" s="126" t="s">
        <v>45</v>
      </c>
      <c r="E57" s="127">
        <v>188</v>
      </c>
      <c r="F57" s="125">
        <v>246</v>
      </c>
      <c r="G57" s="125">
        <v>308</v>
      </c>
      <c r="H57" s="125">
        <v>12.9</v>
      </c>
      <c r="I57" s="128">
        <v>233</v>
      </c>
      <c r="J57" s="129">
        <f t="shared" si="0"/>
        <v>33.300000000000004</v>
      </c>
      <c r="K57" s="130">
        <f t="shared" si="1"/>
        <v>36.25</v>
      </c>
      <c r="L57" s="130">
        <f t="shared" si="2"/>
        <v>60.8</v>
      </c>
      <c r="M57" s="130">
        <f t="shared" si="3"/>
        <v>13.420000000000005</v>
      </c>
      <c r="N57" s="131">
        <f t="shared" si="4"/>
        <v>44.1</v>
      </c>
      <c r="O57" s="26">
        <f t="shared" si="5"/>
        <v>187.87000000000003</v>
      </c>
      <c r="P57" s="130" t="str">
        <f t="shared" si="11"/>
        <v>C</v>
      </c>
      <c r="Q57" s="130" t="str">
        <f t="shared" si="11"/>
        <v>C</v>
      </c>
      <c r="R57" s="130" t="str">
        <f t="shared" si="12"/>
        <v>B</v>
      </c>
      <c r="S57" s="130" t="str">
        <f t="shared" si="12"/>
        <v>D</v>
      </c>
      <c r="T57" s="130" t="str">
        <f t="shared" si="12"/>
        <v>C</v>
      </c>
      <c r="U57" s="41" t="str">
        <f t="shared" si="8"/>
        <v>C</v>
      </c>
      <c r="W57" s="50"/>
      <c r="X57" s="139"/>
      <c r="Y57" s="51"/>
      <c r="Z57" s="139"/>
      <c r="AA57" s="14"/>
      <c r="AB57" s="139"/>
      <c r="AC57" s="139"/>
      <c r="AD57" s="14"/>
      <c r="AE57" s="14"/>
      <c r="AF57" s="139"/>
      <c r="AG57" s="14"/>
      <c r="AH57" s="14"/>
      <c r="AI57" s="139"/>
      <c r="AJ57" s="14"/>
      <c r="AK57" s="14"/>
      <c r="AL57" s="14"/>
      <c r="AM57" s="52"/>
      <c r="AN57" s="52"/>
      <c r="AO57" s="52"/>
      <c r="AP57" s="35"/>
      <c r="AQ57" s="35"/>
    </row>
    <row r="58" spans="1:43" ht="15" customHeight="1" thickBot="1" x14ac:dyDescent="0.25">
      <c r="A58" s="37">
        <v>56</v>
      </c>
      <c r="B58" s="138" t="s">
        <v>89</v>
      </c>
      <c r="C58" s="245">
        <v>2010</v>
      </c>
      <c r="D58" s="126" t="s">
        <v>14</v>
      </c>
      <c r="E58" s="127">
        <v>179</v>
      </c>
      <c r="F58" s="125">
        <v>235</v>
      </c>
      <c r="G58" s="125">
        <v>296</v>
      </c>
      <c r="H58" s="125">
        <v>21.6</v>
      </c>
      <c r="I58" s="128">
        <v>235</v>
      </c>
      <c r="J58" s="129">
        <f t="shared" si="0"/>
        <v>16.650000000000002</v>
      </c>
      <c r="K58" s="130">
        <f t="shared" si="1"/>
        <v>20.3</v>
      </c>
      <c r="L58" s="130">
        <f t="shared" si="2"/>
        <v>38</v>
      </c>
      <c r="M58" s="130">
        <f t="shared" si="3"/>
        <v>66.490000000000009</v>
      </c>
      <c r="N58" s="131">
        <f t="shared" si="4"/>
        <v>45.9</v>
      </c>
      <c r="O58" s="26">
        <f t="shared" si="5"/>
        <v>187.34</v>
      </c>
      <c r="P58" s="130" t="str">
        <f t="shared" si="11"/>
        <v>D</v>
      </c>
      <c r="Q58" s="130" t="str">
        <f t="shared" si="11"/>
        <v>D</v>
      </c>
      <c r="R58" s="130" t="str">
        <f t="shared" si="12"/>
        <v>D</v>
      </c>
      <c r="S58" s="130" t="str">
        <f t="shared" si="12"/>
        <v>A</v>
      </c>
      <c r="T58" s="130" t="str">
        <f t="shared" si="12"/>
        <v>C</v>
      </c>
      <c r="U58" s="95" t="str">
        <f t="shared" si="8"/>
        <v>C</v>
      </c>
      <c r="W58" s="50"/>
      <c r="X58" s="12"/>
      <c r="Y58" s="13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52"/>
      <c r="AN58" s="52"/>
      <c r="AO58" s="52"/>
      <c r="AP58" s="35"/>
      <c r="AQ58" s="35"/>
    </row>
    <row r="59" spans="1:43" ht="15" customHeight="1" thickTop="1" x14ac:dyDescent="0.2">
      <c r="A59" s="17">
        <v>57</v>
      </c>
      <c r="B59" s="125" t="s">
        <v>90</v>
      </c>
      <c r="C59" s="245">
        <v>2011</v>
      </c>
      <c r="D59" s="126" t="s">
        <v>57</v>
      </c>
      <c r="E59" s="127">
        <v>179</v>
      </c>
      <c r="F59" s="125">
        <v>235</v>
      </c>
      <c r="G59" s="125">
        <v>298</v>
      </c>
      <c r="H59" s="125">
        <v>17.600000000000001</v>
      </c>
      <c r="I59" s="128">
        <v>254</v>
      </c>
      <c r="J59" s="129">
        <f t="shared" si="0"/>
        <v>16.650000000000002</v>
      </c>
      <c r="K59" s="130">
        <f t="shared" si="1"/>
        <v>20.3</v>
      </c>
      <c r="L59" s="130">
        <f t="shared" si="2"/>
        <v>41.8</v>
      </c>
      <c r="M59" s="130">
        <f t="shared" si="3"/>
        <v>42.090000000000011</v>
      </c>
      <c r="N59" s="131">
        <f t="shared" si="4"/>
        <v>63</v>
      </c>
      <c r="O59" s="26">
        <f t="shared" si="5"/>
        <v>183.84</v>
      </c>
      <c r="P59" s="130" t="str">
        <f t="shared" si="11"/>
        <v>D</v>
      </c>
      <c r="Q59" s="130" t="str">
        <f t="shared" si="11"/>
        <v>D</v>
      </c>
      <c r="R59" s="130" t="str">
        <f t="shared" si="12"/>
        <v>C</v>
      </c>
      <c r="S59" s="130" t="str">
        <f t="shared" si="12"/>
        <v>C</v>
      </c>
      <c r="T59" s="130" t="str">
        <f t="shared" si="12"/>
        <v>B</v>
      </c>
      <c r="U59" s="41" t="str">
        <f t="shared" si="8"/>
        <v>C</v>
      </c>
      <c r="W59" s="50"/>
      <c r="X59" s="12"/>
      <c r="Y59" s="13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52"/>
      <c r="AN59" s="52"/>
      <c r="AO59" s="52"/>
      <c r="AP59" s="35"/>
      <c r="AQ59" s="35"/>
    </row>
    <row r="60" spans="1:43" ht="15" customHeight="1" x14ac:dyDescent="0.2">
      <c r="A60" s="37">
        <v>58</v>
      </c>
      <c r="B60" s="141" t="s">
        <v>91</v>
      </c>
      <c r="C60" s="245">
        <v>2010</v>
      </c>
      <c r="D60" s="126" t="s">
        <v>53</v>
      </c>
      <c r="E60" s="127">
        <v>185</v>
      </c>
      <c r="F60" s="125">
        <v>241</v>
      </c>
      <c r="G60" s="125">
        <v>300</v>
      </c>
      <c r="H60" s="125">
        <v>18.600000000000001</v>
      </c>
      <c r="I60" s="128">
        <v>220</v>
      </c>
      <c r="J60" s="129">
        <f t="shared" si="0"/>
        <v>27.75</v>
      </c>
      <c r="K60" s="130">
        <f t="shared" si="1"/>
        <v>29</v>
      </c>
      <c r="L60" s="130">
        <f t="shared" si="2"/>
        <v>45.599999999999994</v>
      </c>
      <c r="M60" s="130">
        <f t="shared" si="3"/>
        <v>48.190000000000012</v>
      </c>
      <c r="N60" s="131">
        <f t="shared" si="4"/>
        <v>32.4</v>
      </c>
      <c r="O60" s="26">
        <f t="shared" si="5"/>
        <v>182.94000000000003</v>
      </c>
      <c r="P60" s="130" t="str">
        <f t="shared" si="11"/>
        <v>D</v>
      </c>
      <c r="Q60" s="130" t="str">
        <f t="shared" si="11"/>
        <v>D</v>
      </c>
      <c r="R60" s="130" t="str">
        <f t="shared" si="12"/>
        <v>C</v>
      </c>
      <c r="S60" s="130" t="str">
        <f t="shared" si="12"/>
        <v>C</v>
      </c>
      <c r="T60" s="130" t="str">
        <f t="shared" si="12"/>
        <v>D</v>
      </c>
      <c r="U60" s="41" t="str">
        <f t="shared" si="8"/>
        <v>C</v>
      </c>
      <c r="W60" s="50"/>
      <c r="X60" s="12"/>
      <c r="Y60" s="13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52"/>
      <c r="AK60" s="52"/>
      <c r="AL60" s="52"/>
      <c r="AM60" s="52"/>
      <c r="AN60" s="52"/>
      <c r="AO60" s="52"/>
      <c r="AP60" s="35"/>
      <c r="AQ60" s="35"/>
    </row>
    <row r="61" spans="1:43" ht="15" customHeight="1" x14ac:dyDescent="0.2">
      <c r="A61" s="17">
        <v>59</v>
      </c>
      <c r="B61" s="135" t="s">
        <v>92</v>
      </c>
      <c r="C61" s="245">
        <v>2010</v>
      </c>
      <c r="D61" s="126" t="s">
        <v>25</v>
      </c>
      <c r="E61" s="134">
        <v>179</v>
      </c>
      <c r="F61" s="135">
        <v>235</v>
      </c>
      <c r="G61" s="135">
        <v>310</v>
      </c>
      <c r="H61" s="142">
        <v>17</v>
      </c>
      <c r="I61" s="136">
        <v>230</v>
      </c>
      <c r="J61" s="129">
        <f t="shared" si="0"/>
        <v>16.650000000000002</v>
      </c>
      <c r="K61" s="130">
        <f t="shared" si="1"/>
        <v>20.3</v>
      </c>
      <c r="L61" s="130">
        <f t="shared" si="2"/>
        <v>64.599999999999994</v>
      </c>
      <c r="M61" s="130">
        <f t="shared" si="3"/>
        <v>38.43</v>
      </c>
      <c r="N61" s="131">
        <f t="shared" si="4"/>
        <v>41.4</v>
      </c>
      <c r="O61" s="26">
        <f t="shared" si="5"/>
        <v>181.38</v>
      </c>
      <c r="P61" s="130" t="str">
        <f t="shared" si="11"/>
        <v>D</v>
      </c>
      <c r="Q61" s="130" t="str">
        <f t="shared" si="11"/>
        <v>D</v>
      </c>
      <c r="R61" s="130" t="str">
        <f t="shared" si="12"/>
        <v>B</v>
      </c>
      <c r="S61" s="130" t="str">
        <f t="shared" si="12"/>
        <v>D</v>
      </c>
      <c r="T61" s="130" t="str">
        <f t="shared" si="12"/>
        <v>C</v>
      </c>
      <c r="U61" s="41" t="str">
        <f t="shared" si="8"/>
        <v>C</v>
      </c>
      <c r="W61" s="50"/>
      <c r="X61" s="139"/>
      <c r="Y61" s="51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52"/>
      <c r="AN61" s="52"/>
      <c r="AO61" s="52"/>
      <c r="AP61" s="35"/>
      <c r="AQ61" s="35"/>
    </row>
    <row r="62" spans="1:43" ht="15" customHeight="1" x14ac:dyDescent="0.2">
      <c r="A62" s="37">
        <v>60</v>
      </c>
      <c r="B62" s="135" t="s">
        <v>93</v>
      </c>
      <c r="C62" s="245">
        <v>2010</v>
      </c>
      <c r="D62" s="126" t="s">
        <v>47</v>
      </c>
      <c r="E62" s="134">
        <v>182</v>
      </c>
      <c r="F62" s="135">
        <v>239</v>
      </c>
      <c r="G62" s="135">
        <v>298</v>
      </c>
      <c r="H62" s="142">
        <v>19.71</v>
      </c>
      <c r="I62" s="143">
        <v>222</v>
      </c>
      <c r="J62" s="129">
        <f t="shared" si="0"/>
        <v>22.200000000000003</v>
      </c>
      <c r="K62" s="130">
        <f t="shared" si="1"/>
        <v>26.099999999999998</v>
      </c>
      <c r="L62" s="130">
        <f t="shared" si="2"/>
        <v>41.8</v>
      </c>
      <c r="M62" s="130">
        <f t="shared" si="3"/>
        <v>54.961000000000006</v>
      </c>
      <c r="N62" s="131">
        <f t="shared" si="4"/>
        <v>34.200000000000003</v>
      </c>
      <c r="O62" s="26">
        <f t="shared" si="5"/>
        <v>179.26100000000002</v>
      </c>
      <c r="P62" s="130" t="str">
        <f t="shared" si="11"/>
        <v>D</v>
      </c>
      <c r="Q62" s="130" t="str">
        <f t="shared" si="11"/>
        <v>D</v>
      </c>
      <c r="R62" s="130" t="str">
        <f t="shared" si="12"/>
        <v>C</v>
      </c>
      <c r="S62" s="130" t="str">
        <f t="shared" si="12"/>
        <v>B</v>
      </c>
      <c r="T62" s="130" t="str">
        <f t="shared" si="12"/>
        <v>D</v>
      </c>
      <c r="U62" s="41" t="str">
        <f t="shared" si="8"/>
        <v>C</v>
      </c>
      <c r="W62" s="50"/>
      <c r="X62" s="139"/>
      <c r="Y62" s="51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52"/>
      <c r="AN62" s="52"/>
      <c r="AO62" s="52"/>
      <c r="AP62" s="35"/>
      <c r="AQ62" s="35"/>
    </row>
    <row r="63" spans="1:43" ht="15" customHeight="1" x14ac:dyDescent="0.2">
      <c r="A63" s="17">
        <v>61</v>
      </c>
      <c r="B63" s="144" t="s">
        <v>94</v>
      </c>
      <c r="C63" s="245">
        <v>2010</v>
      </c>
      <c r="D63" s="145" t="s">
        <v>28</v>
      </c>
      <c r="E63" s="146">
        <v>180</v>
      </c>
      <c r="F63" s="147">
        <v>244</v>
      </c>
      <c r="G63" s="147">
        <v>298</v>
      </c>
      <c r="H63" s="147">
        <v>17.2</v>
      </c>
      <c r="I63" s="148">
        <v>234</v>
      </c>
      <c r="J63" s="129">
        <f t="shared" si="0"/>
        <v>18.5</v>
      </c>
      <c r="K63" s="130">
        <f t="shared" si="1"/>
        <v>33.35</v>
      </c>
      <c r="L63" s="130">
        <f t="shared" si="2"/>
        <v>41.8</v>
      </c>
      <c r="M63" s="130">
        <f t="shared" si="3"/>
        <v>39.65</v>
      </c>
      <c r="N63" s="131">
        <f t="shared" si="4"/>
        <v>45</v>
      </c>
      <c r="O63" s="26">
        <f t="shared" si="5"/>
        <v>178.3</v>
      </c>
      <c r="P63" s="130" t="str">
        <f t="shared" si="11"/>
        <v>D</v>
      </c>
      <c r="Q63" s="130" t="str">
        <f t="shared" si="11"/>
        <v>C</v>
      </c>
      <c r="R63" s="130" t="str">
        <f t="shared" si="12"/>
        <v>C</v>
      </c>
      <c r="S63" s="130" t="str">
        <f t="shared" si="12"/>
        <v>D</v>
      </c>
      <c r="T63" s="130" t="str">
        <f t="shared" si="12"/>
        <v>C</v>
      </c>
      <c r="U63" s="41" t="str">
        <f t="shared" si="8"/>
        <v>C</v>
      </c>
      <c r="W63" s="50"/>
      <c r="X63" s="139"/>
      <c r="Y63" s="51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52"/>
      <c r="AN63" s="52"/>
      <c r="AO63" s="52"/>
      <c r="AP63" s="35"/>
      <c r="AQ63" s="35"/>
    </row>
    <row r="64" spans="1:43" ht="15" customHeight="1" x14ac:dyDescent="0.2">
      <c r="A64" s="37">
        <v>62</v>
      </c>
      <c r="B64" s="125" t="s">
        <v>95</v>
      </c>
      <c r="C64" s="245">
        <v>2010</v>
      </c>
      <c r="D64" s="126" t="s">
        <v>25</v>
      </c>
      <c r="E64" s="149">
        <v>180</v>
      </c>
      <c r="F64" s="150">
        <v>235</v>
      </c>
      <c r="G64" s="150">
        <v>302</v>
      </c>
      <c r="H64" s="150">
        <v>15.6</v>
      </c>
      <c r="I64" s="151">
        <v>250</v>
      </c>
      <c r="J64" s="129">
        <f t="shared" si="0"/>
        <v>18.5</v>
      </c>
      <c r="K64" s="130">
        <f t="shared" si="1"/>
        <v>20.3</v>
      </c>
      <c r="L64" s="130">
        <f t="shared" si="2"/>
        <v>49.4</v>
      </c>
      <c r="M64" s="130">
        <f t="shared" si="3"/>
        <v>29.89</v>
      </c>
      <c r="N64" s="131">
        <f t="shared" si="4"/>
        <v>59.4</v>
      </c>
      <c r="O64" s="26">
        <f t="shared" si="5"/>
        <v>177.48999999999998</v>
      </c>
      <c r="P64" s="130" t="str">
        <f t="shared" si="11"/>
        <v>D</v>
      </c>
      <c r="Q64" s="130" t="str">
        <f t="shared" si="11"/>
        <v>D</v>
      </c>
      <c r="R64" s="130" t="str">
        <f t="shared" si="12"/>
        <v>C</v>
      </c>
      <c r="S64" s="130" t="str">
        <f t="shared" si="12"/>
        <v>D</v>
      </c>
      <c r="T64" s="130" t="str">
        <f t="shared" si="12"/>
        <v>B</v>
      </c>
      <c r="U64" s="41" t="str">
        <f t="shared" si="8"/>
        <v>C</v>
      </c>
      <c r="W64" s="52"/>
      <c r="X64" s="12"/>
      <c r="Y64" s="47"/>
      <c r="Z64" s="152"/>
      <c r="AA64" s="48"/>
      <c r="AB64" s="48"/>
      <c r="AC64" s="48"/>
      <c r="AD64" s="49"/>
      <c r="AE64" s="49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5" customHeight="1" x14ac:dyDescent="0.2">
      <c r="A65" s="17">
        <v>63</v>
      </c>
      <c r="B65" s="125" t="s">
        <v>96</v>
      </c>
      <c r="C65" s="245">
        <v>2010</v>
      </c>
      <c r="D65" s="126" t="s">
        <v>59</v>
      </c>
      <c r="E65" s="127">
        <v>184</v>
      </c>
      <c r="F65" s="125">
        <v>237</v>
      </c>
      <c r="G65" s="125">
        <v>306</v>
      </c>
      <c r="H65" s="125">
        <v>14.6</v>
      </c>
      <c r="I65" s="128">
        <v>236</v>
      </c>
      <c r="J65" s="129">
        <f t="shared" si="0"/>
        <v>25.900000000000002</v>
      </c>
      <c r="K65" s="130">
        <f t="shared" si="1"/>
        <v>23.2</v>
      </c>
      <c r="L65" s="130">
        <f t="shared" si="2"/>
        <v>57</v>
      </c>
      <c r="M65" s="130">
        <f t="shared" si="3"/>
        <v>23.79</v>
      </c>
      <c r="N65" s="131">
        <f t="shared" si="4"/>
        <v>46.800000000000004</v>
      </c>
      <c r="O65" s="26">
        <f t="shared" si="5"/>
        <v>176.69</v>
      </c>
      <c r="P65" s="130" t="str">
        <f t="shared" si="11"/>
        <v>D</v>
      </c>
      <c r="Q65" s="130" t="str">
        <f t="shared" si="11"/>
        <v>D</v>
      </c>
      <c r="R65" s="130" t="str">
        <f t="shared" si="12"/>
        <v>B</v>
      </c>
      <c r="S65" s="130" t="str">
        <f t="shared" si="12"/>
        <v>D</v>
      </c>
      <c r="T65" s="130" t="str">
        <f t="shared" si="12"/>
        <v>C</v>
      </c>
      <c r="U65" s="41" t="str">
        <f t="shared" si="8"/>
        <v>C</v>
      </c>
      <c r="W65" s="46"/>
      <c r="X65" s="12"/>
      <c r="Y65" s="47"/>
      <c r="Z65" s="48"/>
      <c r="AA65" s="48"/>
      <c r="AB65" s="48"/>
      <c r="AC65" s="153"/>
      <c r="AD65" s="49"/>
      <c r="AE65" s="49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15" customHeight="1" x14ac:dyDescent="0.2">
      <c r="A66" s="37">
        <v>64</v>
      </c>
      <c r="B66" s="125" t="s">
        <v>97</v>
      </c>
      <c r="C66" s="245">
        <v>2011</v>
      </c>
      <c r="D66" s="126" t="s">
        <v>19</v>
      </c>
      <c r="E66" s="127">
        <v>183</v>
      </c>
      <c r="F66" s="125">
        <v>238</v>
      </c>
      <c r="G66" s="125">
        <v>312</v>
      </c>
      <c r="H66" s="125">
        <v>14.9</v>
      </c>
      <c r="I66" s="128">
        <v>221</v>
      </c>
      <c r="J66" s="129">
        <f t="shared" si="0"/>
        <v>24.05</v>
      </c>
      <c r="K66" s="130">
        <f t="shared" si="1"/>
        <v>24.65</v>
      </c>
      <c r="L66" s="130">
        <f t="shared" si="2"/>
        <v>68.399999999999991</v>
      </c>
      <c r="M66" s="130">
        <f t="shared" si="3"/>
        <v>25.620000000000005</v>
      </c>
      <c r="N66" s="131">
        <f t="shared" si="4"/>
        <v>33.300000000000004</v>
      </c>
      <c r="O66" s="26">
        <f t="shared" si="5"/>
        <v>176.02</v>
      </c>
      <c r="P66" s="130" t="str">
        <f t="shared" si="11"/>
        <v>D</v>
      </c>
      <c r="Q66" s="130" t="str">
        <f t="shared" si="11"/>
        <v>D</v>
      </c>
      <c r="R66" s="130" t="str">
        <f t="shared" si="12"/>
        <v>A</v>
      </c>
      <c r="S66" s="130" t="str">
        <f t="shared" si="12"/>
        <v>D</v>
      </c>
      <c r="T66" s="130" t="str">
        <f t="shared" si="12"/>
        <v>D</v>
      </c>
      <c r="U66" s="41" t="str">
        <f t="shared" si="8"/>
        <v>C</v>
      </c>
      <c r="W66" s="50"/>
      <c r="X66" s="14"/>
      <c r="Y66" s="42"/>
      <c r="Z66" s="29"/>
      <c r="AA66" s="31"/>
      <c r="AB66" s="31"/>
      <c r="AC66" s="31"/>
      <c r="AD66" s="31"/>
      <c r="AE66" s="31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5" customHeight="1" x14ac:dyDescent="0.2">
      <c r="A67" s="17">
        <v>65</v>
      </c>
      <c r="B67" s="125" t="s">
        <v>98</v>
      </c>
      <c r="C67" s="245">
        <v>2010</v>
      </c>
      <c r="D67" s="126" t="s">
        <v>25</v>
      </c>
      <c r="E67" s="127">
        <v>184</v>
      </c>
      <c r="F67" s="125">
        <v>240</v>
      </c>
      <c r="G67" s="125">
        <v>296</v>
      </c>
      <c r="H67" s="125">
        <v>21</v>
      </c>
      <c r="I67" s="128">
        <v>205</v>
      </c>
      <c r="J67" s="129">
        <f t="shared" ref="J67:J130" si="13">MAX(0,(E67-170)*3.7)*0.5</f>
        <v>25.900000000000002</v>
      </c>
      <c r="K67" s="130">
        <f t="shared" ref="K67:K130" si="14">MAX(0,(F67-221)*2.9)*0.5</f>
        <v>27.55</v>
      </c>
      <c r="L67" s="130">
        <f t="shared" ref="L67:L130" si="15">MAX(0,(G67-276)*1.9)</f>
        <v>38</v>
      </c>
      <c r="M67" s="130">
        <f t="shared" ref="M67:M130" si="16">MAX(0,(H67-10.7)*6.1)</f>
        <v>62.83</v>
      </c>
      <c r="N67" s="131">
        <f t="shared" ref="N67:N130" si="17">+MAX(0,(I67-184)*0.9)</f>
        <v>18.900000000000002</v>
      </c>
      <c r="O67" s="26">
        <f t="shared" ref="O67:O130" si="18">+SUM(J67:N67)</f>
        <v>173.18</v>
      </c>
      <c r="P67" s="130" t="str">
        <f t="shared" si="11"/>
        <v>D</v>
      </c>
      <c r="Q67" s="130" t="str">
        <f t="shared" si="11"/>
        <v>D</v>
      </c>
      <c r="R67" s="130" t="str">
        <f t="shared" si="12"/>
        <v>D</v>
      </c>
      <c r="S67" s="130" t="str">
        <f t="shared" si="12"/>
        <v>B</v>
      </c>
      <c r="T67" s="130" t="str">
        <f t="shared" si="12"/>
        <v>D</v>
      </c>
      <c r="U67" s="41" t="str">
        <f t="shared" ref="U67:U130" si="19">+IF(O67&gt;=(0.5+0.5+1+1+1)*65,"A",IF(O67&gt;=(0.5+0.5+1+1+1)*50,"B",IF(O67&gt;=(0.5+0.5+1+1+1)*40,"C","D")))</f>
        <v>C</v>
      </c>
      <c r="W67" s="50"/>
      <c r="X67" s="14"/>
      <c r="Y67" s="42"/>
      <c r="Z67" s="29"/>
      <c r="AA67" s="139"/>
      <c r="AB67" s="139"/>
      <c r="AC67" s="139"/>
      <c r="AD67" s="139"/>
      <c r="AE67" s="139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5" customHeight="1" x14ac:dyDescent="0.2">
      <c r="A68" s="37">
        <v>66</v>
      </c>
      <c r="B68" s="125" t="s">
        <v>99</v>
      </c>
      <c r="C68" s="245">
        <v>2011</v>
      </c>
      <c r="D68" s="126" t="s">
        <v>53</v>
      </c>
      <c r="E68" s="127">
        <v>184</v>
      </c>
      <c r="F68" s="125">
        <v>243</v>
      </c>
      <c r="G68" s="125">
        <v>304</v>
      </c>
      <c r="H68" s="125">
        <v>14.1</v>
      </c>
      <c r="I68" s="128">
        <v>230</v>
      </c>
      <c r="J68" s="129">
        <f t="shared" si="13"/>
        <v>25.900000000000002</v>
      </c>
      <c r="K68" s="130">
        <f t="shared" si="14"/>
        <v>31.9</v>
      </c>
      <c r="L68" s="130">
        <f t="shared" si="15"/>
        <v>53.199999999999996</v>
      </c>
      <c r="M68" s="130">
        <f t="shared" si="16"/>
        <v>20.740000000000002</v>
      </c>
      <c r="N68" s="131">
        <f t="shared" si="17"/>
        <v>41.4</v>
      </c>
      <c r="O68" s="26">
        <f t="shared" si="18"/>
        <v>173.14000000000001</v>
      </c>
      <c r="P68" s="130" t="str">
        <f t="shared" si="11"/>
        <v>D</v>
      </c>
      <c r="Q68" s="130" t="str">
        <f t="shared" si="11"/>
        <v>C</v>
      </c>
      <c r="R68" s="130" t="str">
        <f t="shared" si="12"/>
        <v>B</v>
      </c>
      <c r="S68" s="130" t="str">
        <f t="shared" si="12"/>
        <v>D</v>
      </c>
      <c r="T68" s="130" t="str">
        <f t="shared" si="12"/>
        <v>C</v>
      </c>
      <c r="U68" s="41" t="str">
        <f t="shared" si="19"/>
        <v>C</v>
      </c>
      <c r="W68" s="50"/>
      <c r="X68" s="14"/>
      <c r="Y68" s="42"/>
      <c r="Z68" s="152"/>
      <c r="AA68" s="31"/>
      <c r="AB68" s="31"/>
      <c r="AC68" s="31"/>
      <c r="AD68" s="31"/>
      <c r="AE68" s="31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5" customHeight="1" x14ac:dyDescent="0.2">
      <c r="A69" s="17">
        <v>67</v>
      </c>
      <c r="B69" s="125" t="s">
        <v>100</v>
      </c>
      <c r="C69" s="245">
        <v>2011</v>
      </c>
      <c r="D69" s="126" t="s">
        <v>57</v>
      </c>
      <c r="E69" s="127">
        <v>179</v>
      </c>
      <c r="F69" s="125">
        <v>232</v>
      </c>
      <c r="G69" s="125">
        <v>304</v>
      </c>
      <c r="H69" s="125">
        <v>15.7</v>
      </c>
      <c r="I69" s="128">
        <v>247</v>
      </c>
      <c r="J69" s="129">
        <f t="shared" si="13"/>
        <v>16.650000000000002</v>
      </c>
      <c r="K69" s="130">
        <f t="shared" si="14"/>
        <v>15.95</v>
      </c>
      <c r="L69" s="130">
        <f t="shared" si="15"/>
        <v>53.199999999999996</v>
      </c>
      <c r="M69" s="130">
        <f t="shared" si="16"/>
        <v>30.5</v>
      </c>
      <c r="N69" s="131">
        <f t="shared" si="17"/>
        <v>56.7</v>
      </c>
      <c r="O69" s="26">
        <f t="shared" si="18"/>
        <v>173</v>
      </c>
      <c r="P69" s="130" t="str">
        <f t="shared" si="11"/>
        <v>D</v>
      </c>
      <c r="Q69" s="130" t="str">
        <f t="shared" si="11"/>
        <v>D</v>
      </c>
      <c r="R69" s="130" t="str">
        <f t="shared" si="12"/>
        <v>B</v>
      </c>
      <c r="S69" s="130" t="str">
        <f t="shared" si="12"/>
        <v>D</v>
      </c>
      <c r="T69" s="130" t="str">
        <f t="shared" si="12"/>
        <v>B</v>
      </c>
      <c r="U69" s="41" t="str">
        <f t="shared" si="19"/>
        <v>C</v>
      </c>
      <c r="W69" s="50"/>
      <c r="X69" s="14"/>
      <c r="Y69" s="42"/>
      <c r="Z69" s="152"/>
      <c r="AA69" s="31"/>
      <c r="AB69" s="31"/>
      <c r="AC69" s="31"/>
      <c r="AD69" s="31"/>
      <c r="AE69" s="31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5" customHeight="1" x14ac:dyDescent="0.2">
      <c r="A70" s="37">
        <v>68</v>
      </c>
      <c r="B70" s="144" t="s">
        <v>101</v>
      </c>
      <c r="C70" s="245">
        <v>2010</v>
      </c>
      <c r="D70" s="145" t="s">
        <v>102</v>
      </c>
      <c r="E70" s="146">
        <v>186</v>
      </c>
      <c r="F70" s="147">
        <v>248</v>
      </c>
      <c r="G70" s="147">
        <v>294</v>
      </c>
      <c r="H70" s="147">
        <v>20.399999999999999</v>
      </c>
      <c r="I70" s="148">
        <v>196</v>
      </c>
      <c r="J70" s="129">
        <f t="shared" si="13"/>
        <v>29.6</v>
      </c>
      <c r="K70" s="130">
        <f t="shared" si="14"/>
        <v>39.15</v>
      </c>
      <c r="L70" s="130">
        <f t="shared" si="15"/>
        <v>34.199999999999996</v>
      </c>
      <c r="M70" s="130">
        <f t="shared" si="16"/>
        <v>59.169999999999995</v>
      </c>
      <c r="N70" s="131">
        <f t="shared" si="17"/>
        <v>10.8</v>
      </c>
      <c r="O70" s="26">
        <f t="shared" si="18"/>
        <v>172.92</v>
      </c>
      <c r="P70" s="130" t="str">
        <f t="shared" si="11"/>
        <v>D</v>
      </c>
      <c r="Q70" s="130" t="str">
        <f t="shared" si="11"/>
        <v>B</v>
      </c>
      <c r="R70" s="130" t="str">
        <f t="shared" si="12"/>
        <v>D</v>
      </c>
      <c r="S70" s="130" t="str">
        <f t="shared" si="12"/>
        <v>B</v>
      </c>
      <c r="T70" s="130" t="str">
        <f t="shared" si="12"/>
        <v>D</v>
      </c>
      <c r="U70" s="41" t="str">
        <f t="shared" si="19"/>
        <v>C</v>
      </c>
      <c r="W70" s="50"/>
      <c r="X70" s="12"/>
      <c r="Y70" s="47"/>
      <c r="Z70" s="29"/>
      <c r="AA70" s="31"/>
      <c r="AB70" s="31"/>
      <c r="AC70" s="31"/>
      <c r="AD70" s="31"/>
      <c r="AE70" s="31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5" customHeight="1" x14ac:dyDescent="0.2">
      <c r="A71" s="17">
        <v>69</v>
      </c>
      <c r="B71" s="144" t="s">
        <v>103</v>
      </c>
      <c r="C71" s="245">
        <v>2010</v>
      </c>
      <c r="D71" s="145" t="s">
        <v>102</v>
      </c>
      <c r="E71" s="146">
        <v>176</v>
      </c>
      <c r="F71" s="147">
        <v>234</v>
      </c>
      <c r="G71" s="147">
        <v>294</v>
      </c>
      <c r="H71" s="147">
        <v>20.5</v>
      </c>
      <c r="I71" s="148">
        <v>237</v>
      </c>
      <c r="J71" s="129">
        <f t="shared" si="13"/>
        <v>11.100000000000001</v>
      </c>
      <c r="K71" s="130">
        <f t="shared" si="14"/>
        <v>18.849999999999998</v>
      </c>
      <c r="L71" s="130">
        <f t="shared" si="15"/>
        <v>34.199999999999996</v>
      </c>
      <c r="M71" s="130">
        <f t="shared" si="16"/>
        <v>59.78</v>
      </c>
      <c r="N71" s="131">
        <f t="shared" si="17"/>
        <v>47.7</v>
      </c>
      <c r="O71" s="26">
        <f t="shared" si="18"/>
        <v>171.63</v>
      </c>
      <c r="P71" s="130" t="str">
        <f t="shared" si="11"/>
        <v>D</v>
      </c>
      <c r="Q71" s="130" t="str">
        <f t="shared" si="11"/>
        <v>D</v>
      </c>
      <c r="R71" s="130" t="str">
        <f t="shared" si="12"/>
        <v>D</v>
      </c>
      <c r="S71" s="130" t="str">
        <f t="shared" si="12"/>
        <v>B</v>
      </c>
      <c r="T71" s="130" t="str">
        <f t="shared" si="12"/>
        <v>C</v>
      </c>
      <c r="U71" s="41" t="str">
        <f t="shared" si="19"/>
        <v>C</v>
      </c>
      <c r="W71" s="50"/>
      <c r="X71" s="14"/>
      <c r="Y71" s="51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52"/>
      <c r="AN71" s="52"/>
      <c r="AO71" s="52"/>
      <c r="AP71" s="35"/>
      <c r="AQ71" s="35"/>
    </row>
    <row r="72" spans="1:43" ht="15" customHeight="1" x14ac:dyDescent="0.2">
      <c r="A72" s="37">
        <v>70</v>
      </c>
      <c r="B72" s="125" t="s">
        <v>104</v>
      </c>
      <c r="C72" s="245">
        <v>2011</v>
      </c>
      <c r="D72" s="126" t="s">
        <v>55</v>
      </c>
      <c r="E72" s="127">
        <v>181</v>
      </c>
      <c r="F72" s="125">
        <v>238</v>
      </c>
      <c r="G72" s="125">
        <v>300</v>
      </c>
      <c r="H72" s="125">
        <v>16.3</v>
      </c>
      <c r="I72" s="128">
        <v>234</v>
      </c>
      <c r="J72" s="129">
        <f t="shared" si="13"/>
        <v>20.350000000000001</v>
      </c>
      <c r="K72" s="130">
        <f t="shared" si="14"/>
        <v>24.65</v>
      </c>
      <c r="L72" s="130">
        <f t="shared" si="15"/>
        <v>45.599999999999994</v>
      </c>
      <c r="M72" s="130">
        <f t="shared" si="16"/>
        <v>34.160000000000004</v>
      </c>
      <c r="N72" s="131">
        <f t="shared" si="17"/>
        <v>45</v>
      </c>
      <c r="O72" s="26">
        <f t="shared" si="18"/>
        <v>169.76</v>
      </c>
      <c r="P72" s="130" t="str">
        <f t="shared" si="11"/>
        <v>D</v>
      </c>
      <c r="Q72" s="130" t="str">
        <f t="shared" si="11"/>
        <v>D</v>
      </c>
      <c r="R72" s="130" t="str">
        <f t="shared" si="12"/>
        <v>C</v>
      </c>
      <c r="S72" s="130" t="str">
        <f t="shared" si="12"/>
        <v>D</v>
      </c>
      <c r="T72" s="130" t="str">
        <f t="shared" si="12"/>
        <v>C</v>
      </c>
      <c r="U72" s="41" t="str">
        <f t="shared" si="19"/>
        <v>C</v>
      </c>
      <c r="W72" s="50"/>
      <c r="X72" s="12"/>
      <c r="Y72" s="13"/>
      <c r="Z72" s="152"/>
      <c r="AA72" s="31"/>
      <c r="AB72" s="31"/>
      <c r="AC72" s="31"/>
      <c r="AD72" s="31"/>
      <c r="AE72" s="31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5" customHeight="1" x14ac:dyDescent="0.2">
      <c r="A73" s="17">
        <v>71</v>
      </c>
      <c r="B73" s="125" t="s">
        <v>105</v>
      </c>
      <c r="C73" s="245">
        <v>2010</v>
      </c>
      <c r="D73" s="126" t="s">
        <v>59</v>
      </c>
      <c r="E73" s="127">
        <v>179</v>
      </c>
      <c r="F73" s="125">
        <v>230</v>
      </c>
      <c r="G73" s="125">
        <v>300</v>
      </c>
      <c r="H73" s="125">
        <v>16.5</v>
      </c>
      <c r="I73" s="128">
        <v>248</v>
      </c>
      <c r="J73" s="129">
        <f t="shared" si="13"/>
        <v>16.650000000000002</v>
      </c>
      <c r="K73" s="130">
        <f t="shared" si="14"/>
        <v>13.049999999999999</v>
      </c>
      <c r="L73" s="130">
        <f t="shared" si="15"/>
        <v>45.599999999999994</v>
      </c>
      <c r="M73" s="130">
        <f t="shared" si="16"/>
        <v>35.380000000000003</v>
      </c>
      <c r="N73" s="131">
        <f t="shared" si="17"/>
        <v>57.6</v>
      </c>
      <c r="O73" s="26">
        <f t="shared" si="18"/>
        <v>168.28</v>
      </c>
      <c r="P73" s="130" t="str">
        <f t="shared" si="11"/>
        <v>D</v>
      </c>
      <c r="Q73" s="130" t="str">
        <f t="shared" si="11"/>
        <v>D</v>
      </c>
      <c r="R73" s="130" t="str">
        <f t="shared" si="12"/>
        <v>C</v>
      </c>
      <c r="S73" s="130" t="str">
        <f t="shared" si="12"/>
        <v>D</v>
      </c>
      <c r="T73" s="130" t="str">
        <f t="shared" si="12"/>
        <v>B</v>
      </c>
      <c r="U73" s="41" t="str">
        <f t="shared" si="19"/>
        <v>C</v>
      </c>
      <c r="W73" s="50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</row>
    <row r="74" spans="1:43" ht="15" customHeight="1" x14ac:dyDescent="0.2">
      <c r="A74" s="37">
        <v>72</v>
      </c>
      <c r="B74" s="125" t="s">
        <v>106</v>
      </c>
      <c r="C74" s="245">
        <v>2010</v>
      </c>
      <c r="D74" s="126" t="s">
        <v>107</v>
      </c>
      <c r="E74" s="127">
        <v>191</v>
      </c>
      <c r="F74" s="125">
        <v>253</v>
      </c>
      <c r="G74" s="125">
        <v>304</v>
      </c>
      <c r="H74" s="125">
        <v>15.2</v>
      </c>
      <c r="I74" s="128">
        <v>185</v>
      </c>
      <c r="J74" s="129">
        <f t="shared" si="13"/>
        <v>38.85</v>
      </c>
      <c r="K74" s="130">
        <f t="shared" si="14"/>
        <v>46.4</v>
      </c>
      <c r="L74" s="130">
        <f t="shared" si="15"/>
        <v>53.199999999999996</v>
      </c>
      <c r="M74" s="130">
        <f t="shared" si="16"/>
        <v>27.45</v>
      </c>
      <c r="N74" s="131">
        <f t="shared" si="17"/>
        <v>0.9</v>
      </c>
      <c r="O74" s="26">
        <f t="shared" si="18"/>
        <v>166.79999999999998</v>
      </c>
      <c r="P74" s="130" t="str">
        <f t="shared" si="11"/>
        <v>B</v>
      </c>
      <c r="Q74" s="130" t="str">
        <f t="shared" si="11"/>
        <v>B</v>
      </c>
      <c r="R74" s="130" t="str">
        <f t="shared" si="12"/>
        <v>B</v>
      </c>
      <c r="S74" s="130" t="str">
        <f t="shared" si="12"/>
        <v>D</v>
      </c>
      <c r="T74" s="130" t="str">
        <f t="shared" si="12"/>
        <v>D</v>
      </c>
      <c r="U74" s="41" t="str">
        <f t="shared" si="19"/>
        <v>C</v>
      </c>
      <c r="W74" s="50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</row>
    <row r="75" spans="1:43" ht="15" customHeight="1" x14ac:dyDescent="0.2">
      <c r="A75" s="17">
        <v>73</v>
      </c>
      <c r="B75" s="135" t="s">
        <v>108</v>
      </c>
      <c r="C75" s="245">
        <v>2010</v>
      </c>
      <c r="D75" s="126" t="s">
        <v>25</v>
      </c>
      <c r="E75" s="134">
        <v>178</v>
      </c>
      <c r="F75" s="135">
        <v>233</v>
      </c>
      <c r="G75" s="135">
        <v>298</v>
      </c>
      <c r="H75" s="142">
        <v>19</v>
      </c>
      <c r="I75" s="136">
        <v>230</v>
      </c>
      <c r="J75" s="129">
        <f t="shared" si="13"/>
        <v>14.8</v>
      </c>
      <c r="K75" s="130">
        <f t="shared" si="14"/>
        <v>17.399999999999999</v>
      </c>
      <c r="L75" s="130">
        <f t="shared" si="15"/>
        <v>41.8</v>
      </c>
      <c r="M75" s="130">
        <f t="shared" si="16"/>
        <v>50.63</v>
      </c>
      <c r="N75" s="131">
        <f t="shared" si="17"/>
        <v>41.4</v>
      </c>
      <c r="O75" s="26">
        <f t="shared" si="18"/>
        <v>166.03</v>
      </c>
      <c r="P75" s="130" t="str">
        <f t="shared" si="11"/>
        <v>D</v>
      </c>
      <c r="Q75" s="130" t="str">
        <f t="shared" si="11"/>
        <v>D</v>
      </c>
      <c r="R75" s="130" t="str">
        <f t="shared" si="12"/>
        <v>C</v>
      </c>
      <c r="S75" s="130" t="str">
        <f t="shared" si="12"/>
        <v>B</v>
      </c>
      <c r="T75" s="130" t="str">
        <f t="shared" si="12"/>
        <v>C</v>
      </c>
      <c r="U75" s="41" t="str">
        <f t="shared" si="19"/>
        <v>C</v>
      </c>
      <c r="W75" s="52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</row>
    <row r="76" spans="1:43" ht="15" customHeight="1" x14ac:dyDescent="0.2">
      <c r="A76" s="37">
        <v>74</v>
      </c>
      <c r="B76" s="125" t="s">
        <v>109</v>
      </c>
      <c r="C76" s="245">
        <v>2010</v>
      </c>
      <c r="D76" s="126" t="s">
        <v>36</v>
      </c>
      <c r="E76" s="127">
        <v>182</v>
      </c>
      <c r="F76" s="125">
        <v>240</v>
      </c>
      <c r="G76" s="125">
        <v>308</v>
      </c>
      <c r="H76" s="154">
        <v>14.5</v>
      </c>
      <c r="I76" s="128">
        <v>217</v>
      </c>
      <c r="J76" s="129">
        <f t="shared" si="13"/>
        <v>22.200000000000003</v>
      </c>
      <c r="K76" s="130">
        <f t="shared" si="14"/>
        <v>27.55</v>
      </c>
      <c r="L76" s="130">
        <f t="shared" si="15"/>
        <v>60.8</v>
      </c>
      <c r="M76" s="130">
        <f t="shared" si="16"/>
        <v>23.180000000000003</v>
      </c>
      <c r="N76" s="131">
        <f t="shared" si="17"/>
        <v>29.7</v>
      </c>
      <c r="O76" s="26">
        <f t="shared" si="18"/>
        <v>163.42999999999998</v>
      </c>
      <c r="P76" s="130" t="str">
        <f t="shared" si="11"/>
        <v>D</v>
      </c>
      <c r="Q76" s="130" t="str">
        <f t="shared" si="11"/>
        <v>D</v>
      </c>
      <c r="R76" s="130" t="str">
        <f t="shared" si="12"/>
        <v>B</v>
      </c>
      <c r="S76" s="130" t="str">
        <f t="shared" si="12"/>
        <v>D</v>
      </c>
      <c r="T76" s="130" t="str">
        <f t="shared" si="12"/>
        <v>D</v>
      </c>
      <c r="U76" s="41" t="str">
        <f t="shared" si="19"/>
        <v>C</v>
      </c>
      <c r="W76" s="4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</row>
    <row r="77" spans="1:43" ht="15" customHeight="1" x14ac:dyDescent="0.2">
      <c r="A77" s="17">
        <v>75</v>
      </c>
      <c r="B77" s="125" t="s">
        <v>110</v>
      </c>
      <c r="C77" s="245">
        <v>2011</v>
      </c>
      <c r="D77" s="126" t="s">
        <v>36</v>
      </c>
      <c r="E77" s="127">
        <v>181</v>
      </c>
      <c r="F77" s="125">
        <v>241</v>
      </c>
      <c r="G77" s="125">
        <v>298</v>
      </c>
      <c r="H77" s="155">
        <v>18.3</v>
      </c>
      <c r="I77" s="128">
        <v>212</v>
      </c>
      <c r="J77" s="129">
        <f t="shared" si="13"/>
        <v>20.350000000000001</v>
      </c>
      <c r="K77" s="130">
        <f t="shared" si="14"/>
        <v>29</v>
      </c>
      <c r="L77" s="130">
        <f t="shared" si="15"/>
        <v>41.8</v>
      </c>
      <c r="M77" s="130">
        <f t="shared" si="16"/>
        <v>46.360000000000007</v>
      </c>
      <c r="N77" s="131">
        <f t="shared" si="17"/>
        <v>25.2</v>
      </c>
      <c r="O77" s="26">
        <f t="shared" si="18"/>
        <v>162.71</v>
      </c>
      <c r="P77" s="130" t="str">
        <f t="shared" si="11"/>
        <v>D</v>
      </c>
      <c r="Q77" s="130" t="str">
        <f t="shared" si="11"/>
        <v>D</v>
      </c>
      <c r="R77" s="130" t="str">
        <f t="shared" si="12"/>
        <v>C</v>
      </c>
      <c r="S77" s="130" t="str">
        <f t="shared" si="12"/>
        <v>C</v>
      </c>
      <c r="T77" s="130" t="str">
        <f t="shared" si="12"/>
        <v>D</v>
      </c>
      <c r="U77" s="41" t="str">
        <f t="shared" si="19"/>
        <v>C</v>
      </c>
      <c r="W77" s="50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</row>
    <row r="78" spans="1:43" ht="15" customHeight="1" x14ac:dyDescent="0.2">
      <c r="A78" s="37">
        <v>76</v>
      </c>
      <c r="B78" s="125" t="s">
        <v>111</v>
      </c>
      <c r="C78" s="245">
        <v>2010</v>
      </c>
      <c r="D78" s="126" t="s">
        <v>33</v>
      </c>
      <c r="E78" s="127">
        <v>188</v>
      </c>
      <c r="F78" s="125">
        <v>246</v>
      </c>
      <c r="G78" s="125">
        <v>294</v>
      </c>
      <c r="H78" s="125">
        <v>13.6</v>
      </c>
      <c r="I78" s="128">
        <v>229</v>
      </c>
      <c r="J78" s="129">
        <f t="shared" si="13"/>
        <v>33.300000000000004</v>
      </c>
      <c r="K78" s="130">
        <f t="shared" si="14"/>
        <v>36.25</v>
      </c>
      <c r="L78" s="130">
        <f t="shared" si="15"/>
        <v>34.199999999999996</v>
      </c>
      <c r="M78" s="130">
        <f t="shared" si="16"/>
        <v>17.690000000000001</v>
      </c>
      <c r="N78" s="131">
        <f t="shared" si="17"/>
        <v>40.5</v>
      </c>
      <c r="O78" s="26">
        <f t="shared" si="18"/>
        <v>161.94</v>
      </c>
      <c r="P78" s="130" t="str">
        <f t="shared" si="11"/>
        <v>C</v>
      </c>
      <c r="Q78" s="130" t="str">
        <f t="shared" si="11"/>
        <v>C</v>
      </c>
      <c r="R78" s="130" t="str">
        <f t="shared" si="12"/>
        <v>D</v>
      </c>
      <c r="S78" s="130" t="str">
        <f t="shared" si="12"/>
        <v>D</v>
      </c>
      <c r="T78" s="130" t="str">
        <f t="shared" si="12"/>
        <v>C</v>
      </c>
      <c r="U78" s="41" t="str">
        <f t="shared" si="19"/>
        <v>C</v>
      </c>
      <c r="W78" s="50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</row>
    <row r="79" spans="1:43" ht="15" customHeight="1" x14ac:dyDescent="0.2">
      <c r="A79" s="17">
        <v>77</v>
      </c>
      <c r="B79" s="141" t="s">
        <v>112</v>
      </c>
      <c r="C79" s="245">
        <v>2010</v>
      </c>
      <c r="D79" s="126" t="s">
        <v>14</v>
      </c>
      <c r="E79" s="127">
        <v>183</v>
      </c>
      <c r="F79" s="125">
        <v>235</v>
      </c>
      <c r="G79" s="125">
        <v>290</v>
      </c>
      <c r="H79" s="125">
        <v>20.399999999999999</v>
      </c>
      <c r="I79" s="128">
        <v>219</v>
      </c>
      <c r="J79" s="129">
        <f t="shared" si="13"/>
        <v>24.05</v>
      </c>
      <c r="K79" s="130">
        <f t="shared" si="14"/>
        <v>20.3</v>
      </c>
      <c r="L79" s="130">
        <f t="shared" si="15"/>
        <v>26.599999999999998</v>
      </c>
      <c r="M79" s="130">
        <f t="shared" si="16"/>
        <v>59.169999999999995</v>
      </c>
      <c r="N79" s="131">
        <f t="shared" si="17"/>
        <v>31.5</v>
      </c>
      <c r="O79" s="26">
        <f t="shared" si="18"/>
        <v>161.62</v>
      </c>
      <c r="P79" s="130" t="str">
        <f t="shared" si="11"/>
        <v>D</v>
      </c>
      <c r="Q79" s="130" t="str">
        <f t="shared" si="11"/>
        <v>D</v>
      </c>
      <c r="R79" s="130" t="str">
        <f t="shared" si="12"/>
        <v>D</v>
      </c>
      <c r="S79" s="130" t="str">
        <f t="shared" si="12"/>
        <v>B</v>
      </c>
      <c r="T79" s="130" t="str">
        <f t="shared" si="12"/>
        <v>D</v>
      </c>
      <c r="U79" s="41" t="str">
        <f t="shared" si="19"/>
        <v>C</v>
      </c>
      <c r="W79" s="50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</row>
    <row r="80" spans="1:43" ht="15" customHeight="1" x14ac:dyDescent="0.2">
      <c r="A80" s="37">
        <v>78</v>
      </c>
      <c r="B80" s="156" t="s">
        <v>113</v>
      </c>
      <c r="C80" s="245">
        <v>2010</v>
      </c>
      <c r="D80" s="157" t="s">
        <v>75</v>
      </c>
      <c r="E80" s="158">
        <v>176</v>
      </c>
      <c r="F80" s="159">
        <v>232</v>
      </c>
      <c r="G80" s="159">
        <v>294</v>
      </c>
      <c r="H80" s="159">
        <v>18.7</v>
      </c>
      <c r="I80" s="160">
        <v>241</v>
      </c>
      <c r="J80" s="161">
        <f t="shared" si="13"/>
        <v>11.100000000000001</v>
      </c>
      <c r="K80" s="162">
        <f t="shared" si="14"/>
        <v>15.95</v>
      </c>
      <c r="L80" s="162">
        <f t="shared" si="15"/>
        <v>34.199999999999996</v>
      </c>
      <c r="M80" s="162">
        <f t="shared" si="16"/>
        <v>48.8</v>
      </c>
      <c r="N80" s="163">
        <f t="shared" si="17"/>
        <v>51.300000000000004</v>
      </c>
      <c r="O80" s="164">
        <f t="shared" si="18"/>
        <v>161.35</v>
      </c>
      <c r="P80" s="162" t="str">
        <f t="shared" si="11"/>
        <v>D</v>
      </c>
      <c r="Q80" s="162" t="str">
        <f t="shared" si="11"/>
        <v>D</v>
      </c>
      <c r="R80" s="162" t="str">
        <f t="shared" si="12"/>
        <v>D</v>
      </c>
      <c r="S80" s="162" t="str">
        <f t="shared" si="12"/>
        <v>C</v>
      </c>
      <c r="T80" s="162" t="str">
        <f t="shared" si="12"/>
        <v>B</v>
      </c>
      <c r="U80" s="165" t="str">
        <f t="shared" si="19"/>
        <v>C</v>
      </c>
      <c r="W80" s="50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</row>
    <row r="81" spans="1:43" ht="15" customHeight="1" thickBot="1" x14ac:dyDescent="0.25">
      <c r="A81" s="17">
        <v>79</v>
      </c>
      <c r="B81" s="166" t="s">
        <v>114</v>
      </c>
      <c r="C81" s="246">
        <v>2010</v>
      </c>
      <c r="D81" s="167" t="s">
        <v>57</v>
      </c>
      <c r="E81" s="168">
        <v>179</v>
      </c>
      <c r="F81" s="169">
        <v>238</v>
      </c>
      <c r="G81" s="169">
        <v>298</v>
      </c>
      <c r="H81" s="169">
        <v>14.8</v>
      </c>
      <c r="I81" s="170">
        <v>242</v>
      </c>
      <c r="J81" s="171">
        <f t="shared" si="13"/>
        <v>16.650000000000002</v>
      </c>
      <c r="K81" s="172">
        <f t="shared" si="14"/>
        <v>24.65</v>
      </c>
      <c r="L81" s="172">
        <f t="shared" si="15"/>
        <v>41.8</v>
      </c>
      <c r="M81" s="172">
        <f t="shared" si="16"/>
        <v>25.010000000000009</v>
      </c>
      <c r="N81" s="173">
        <f t="shared" si="17"/>
        <v>52.2</v>
      </c>
      <c r="O81" s="72">
        <f t="shared" si="18"/>
        <v>160.31</v>
      </c>
      <c r="P81" s="172" t="str">
        <f t="shared" si="11"/>
        <v>D</v>
      </c>
      <c r="Q81" s="172" t="str">
        <f t="shared" si="11"/>
        <v>D</v>
      </c>
      <c r="R81" s="172" t="str">
        <f t="shared" si="12"/>
        <v>C</v>
      </c>
      <c r="S81" s="172" t="str">
        <f t="shared" si="12"/>
        <v>D</v>
      </c>
      <c r="T81" s="172" t="str">
        <f t="shared" si="12"/>
        <v>B</v>
      </c>
      <c r="U81" s="73" t="str">
        <f t="shared" si="19"/>
        <v>C</v>
      </c>
      <c r="W81" s="50"/>
      <c r="X81" s="14"/>
      <c r="Y81" s="51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52"/>
      <c r="AN81" s="52"/>
      <c r="AO81" s="52"/>
      <c r="AP81" s="35"/>
      <c r="AQ81" s="35"/>
    </row>
    <row r="82" spans="1:43" ht="15" customHeight="1" thickTop="1" x14ac:dyDescent="0.2">
      <c r="A82" s="37">
        <v>80</v>
      </c>
      <c r="B82" s="174" t="s">
        <v>115</v>
      </c>
      <c r="C82" s="247">
        <v>2011</v>
      </c>
      <c r="D82" s="175" t="s">
        <v>33</v>
      </c>
      <c r="E82" s="176">
        <v>176</v>
      </c>
      <c r="F82" s="174">
        <v>230</v>
      </c>
      <c r="G82" s="174">
        <v>302</v>
      </c>
      <c r="H82" s="174">
        <v>14.8</v>
      </c>
      <c r="I82" s="177">
        <v>251</v>
      </c>
      <c r="J82" s="178">
        <f t="shared" si="13"/>
        <v>11.100000000000001</v>
      </c>
      <c r="K82" s="179">
        <f t="shared" si="14"/>
        <v>13.049999999999999</v>
      </c>
      <c r="L82" s="179">
        <f t="shared" si="15"/>
        <v>49.4</v>
      </c>
      <c r="M82" s="179">
        <f t="shared" si="16"/>
        <v>25.010000000000009</v>
      </c>
      <c r="N82" s="180">
        <f t="shared" si="17"/>
        <v>60.300000000000004</v>
      </c>
      <c r="O82" s="84">
        <f t="shared" si="18"/>
        <v>158.86000000000001</v>
      </c>
      <c r="P82" s="179" t="str">
        <f t="shared" si="11"/>
        <v>D</v>
      </c>
      <c r="Q82" s="179" t="str">
        <f t="shared" si="11"/>
        <v>D</v>
      </c>
      <c r="R82" s="179" t="str">
        <f t="shared" si="12"/>
        <v>C</v>
      </c>
      <c r="S82" s="179" t="str">
        <f t="shared" si="12"/>
        <v>D</v>
      </c>
      <c r="T82" s="179" t="str">
        <f t="shared" si="12"/>
        <v>B</v>
      </c>
      <c r="U82" s="85" t="str">
        <f t="shared" si="19"/>
        <v>D</v>
      </c>
      <c r="W82" s="50"/>
      <c r="X82" s="14"/>
      <c r="Y82" s="51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74"/>
      <c r="AL82" s="14"/>
      <c r="AM82" s="52"/>
      <c r="AN82" s="52"/>
      <c r="AO82" s="52"/>
      <c r="AP82" s="35"/>
      <c r="AQ82" s="35"/>
    </row>
    <row r="83" spans="1:43" ht="15" customHeight="1" x14ac:dyDescent="0.2">
      <c r="A83" s="17">
        <v>81</v>
      </c>
      <c r="B83" s="181" t="s">
        <v>116</v>
      </c>
      <c r="C83" s="245">
        <v>201</v>
      </c>
      <c r="D83" s="182" t="s">
        <v>53</v>
      </c>
      <c r="E83" s="183">
        <v>186</v>
      </c>
      <c r="F83" s="181">
        <v>244</v>
      </c>
      <c r="G83" s="181">
        <v>298</v>
      </c>
      <c r="H83" s="181">
        <v>13.8</v>
      </c>
      <c r="I83" s="184">
        <v>222</v>
      </c>
      <c r="J83" s="185">
        <f t="shared" si="13"/>
        <v>29.6</v>
      </c>
      <c r="K83" s="186">
        <f t="shared" si="14"/>
        <v>33.35</v>
      </c>
      <c r="L83" s="186">
        <f t="shared" si="15"/>
        <v>41.8</v>
      </c>
      <c r="M83" s="186">
        <f t="shared" si="16"/>
        <v>18.910000000000007</v>
      </c>
      <c r="N83" s="187">
        <f t="shared" si="17"/>
        <v>34.200000000000003</v>
      </c>
      <c r="O83" s="26">
        <f t="shared" si="18"/>
        <v>157.86000000000001</v>
      </c>
      <c r="P83" s="186" t="str">
        <f t="shared" ref="P83:Q114" si="20">IF(J83&gt;=1.5*65*0.5,"A",IF(J83&gt;=1.5*50*0.5,"B",IF(J83&gt;=1.5*40*0.5,"C","D")))</f>
        <v>D</v>
      </c>
      <c r="Q83" s="186" t="str">
        <f t="shared" si="20"/>
        <v>C</v>
      </c>
      <c r="R83" s="186" t="str">
        <f t="shared" ref="R83:T114" si="21">IF(L83&gt;=65,"A",IF(L83&gt;=50,"B",IF(L83&gt;=40,"C","D")))</f>
        <v>C</v>
      </c>
      <c r="S83" s="186" t="str">
        <f t="shared" si="21"/>
        <v>D</v>
      </c>
      <c r="T83" s="186" t="str">
        <f t="shared" si="21"/>
        <v>D</v>
      </c>
      <c r="U83" s="41" t="str">
        <f t="shared" si="19"/>
        <v>D</v>
      </c>
      <c r="W83" s="50"/>
      <c r="X83" s="139"/>
      <c r="Y83" s="51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52"/>
      <c r="AK83" s="52"/>
      <c r="AL83" s="52"/>
      <c r="AM83" s="52"/>
      <c r="AN83" s="52"/>
      <c r="AO83" s="52"/>
      <c r="AP83" s="35"/>
      <c r="AQ83" s="35"/>
    </row>
    <row r="84" spans="1:43" ht="15" customHeight="1" x14ac:dyDescent="0.2">
      <c r="A84" s="37">
        <v>82</v>
      </c>
      <c r="B84" s="188" t="s">
        <v>117</v>
      </c>
      <c r="C84" s="245">
        <v>2011</v>
      </c>
      <c r="D84" s="182" t="s">
        <v>14</v>
      </c>
      <c r="E84" s="183">
        <v>184</v>
      </c>
      <c r="F84" s="181">
        <v>242</v>
      </c>
      <c r="G84" s="181">
        <v>300</v>
      </c>
      <c r="H84" s="181">
        <v>13.3</v>
      </c>
      <c r="I84" s="184">
        <v>228</v>
      </c>
      <c r="J84" s="185">
        <f t="shared" si="13"/>
        <v>25.900000000000002</v>
      </c>
      <c r="K84" s="186">
        <f t="shared" si="14"/>
        <v>30.45</v>
      </c>
      <c r="L84" s="186">
        <f t="shared" si="15"/>
        <v>45.599999999999994</v>
      </c>
      <c r="M84" s="186">
        <f t="shared" si="16"/>
        <v>15.860000000000008</v>
      </c>
      <c r="N84" s="187">
        <f t="shared" si="17"/>
        <v>39.6</v>
      </c>
      <c r="O84" s="26">
        <f t="shared" si="18"/>
        <v>157.41</v>
      </c>
      <c r="P84" s="186" t="str">
        <f t="shared" si="20"/>
        <v>D</v>
      </c>
      <c r="Q84" s="186" t="str">
        <f t="shared" si="20"/>
        <v>C</v>
      </c>
      <c r="R84" s="186" t="str">
        <f t="shared" si="21"/>
        <v>C</v>
      </c>
      <c r="S84" s="186" t="str">
        <f t="shared" si="21"/>
        <v>D</v>
      </c>
      <c r="T84" s="186" t="str">
        <f t="shared" si="21"/>
        <v>D</v>
      </c>
      <c r="U84" s="41" t="str">
        <f t="shared" si="19"/>
        <v>D</v>
      </c>
      <c r="W84" s="50"/>
      <c r="X84" s="12"/>
      <c r="Y84" s="13"/>
      <c r="Z84" s="30"/>
      <c r="AA84" s="30"/>
      <c r="AB84" s="30"/>
      <c r="AC84" s="30"/>
      <c r="AD84" s="30"/>
      <c r="AE84" s="30"/>
      <c r="AF84" s="14"/>
      <c r="AG84" s="32"/>
      <c r="AH84" s="32"/>
      <c r="AI84" s="14"/>
      <c r="AJ84" s="104"/>
      <c r="AK84" s="74"/>
      <c r="AL84" s="52"/>
      <c r="AM84" s="52"/>
      <c r="AN84" s="52"/>
      <c r="AO84" s="52"/>
      <c r="AP84" s="35"/>
      <c r="AQ84" s="35"/>
    </row>
    <row r="85" spans="1:43" ht="15" customHeight="1" x14ac:dyDescent="0.2">
      <c r="A85" s="17">
        <v>83</v>
      </c>
      <c r="B85" s="181" t="s">
        <v>118</v>
      </c>
      <c r="C85" s="245">
        <v>2011</v>
      </c>
      <c r="D85" s="182" t="s">
        <v>53</v>
      </c>
      <c r="E85" s="183">
        <v>185</v>
      </c>
      <c r="F85" s="181">
        <v>240</v>
      </c>
      <c r="G85" s="181">
        <v>292</v>
      </c>
      <c r="H85" s="181">
        <v>16.899999999999999</v>
      </c>
      <c r="I85" s="184">
        <v>221</v>
      </c>
      <c r="J85" s="185">
        <f t="shared" si="13"/>
        <v>27.75</v>
      </c>
      <c r="K85" s="186">
        <f t="shared" si="14"/>
        <v>27.55</v>
      </c>
      <c r="L85" s="186">
        <f t="shared" si="15"/>
        <v>30.4</v>
      </c>
      <c r="M85" s="186">
        <f t="shared" si="16"/>
        <v>37.819999999999993</v>
      </c>
      <c r="N85" s="187">
        <f t="shared" si="17"/>
        <v>33.300000000000004</v>
      </c>
      <c r="O85" s="26">
        <f t="shared" si="18"/>
        <v>156.82</v>
      </c>
      <c r="P85" s="186" t="str">
        <f t="shared" si="20"/>
        <v>D</v>
      </c>
      <c r="Q85" s="186" t="str">
        <f t="shared" si="20"/>
        <v>D</v>
      </c>
      <c r="R85" s="186" t="str">
        <f t="shared" si="21"/>
        <v>D</v>
      </c>
      <c r="S85" s="186" t="str">
        <f t="shared" si="21"/>
        <v>D</v>
      </c>
      <c r="T85" s="186" t="str">
        <f t="shared" si="21"/>
        <v>D</v>
      </c>
      <c r="U85" s="41" t="str">
        <f t="shared" si="19"/>
        <v>D</v>
      </c>
      <c r="W85" s="50"/>
      <c r="X85" s="189"/>
      <c r="Y85" s="13"/>
      <c r="Z85" s="30"/>
      <c r="AA85" s="30"/>
      <c r="AB85" s="30"/>
      <c r="AC85" s="30"/>
      <c r="AD85" s="30"/>
      <c r="AE85" s="30"/>
      <c r="AF85" s="32"/>
      <c r="AG85" s="32"/>
      <c r="AH85" s="32"/>
      <c r="AI85" s="32"/>
      <c r="AJ85" s="104"/>
      <c r="AK85" s="104"/>
      <c r="AL85" s="52"/>
      <c r="AM85" s="52"/>
      <c r="AN85" s="52"/>
      <c r="AO85" s="52"/>
      <c r="AP85" s="35"/>
      <c r="AQ85" s="35"/>
    </row>
    <row r="86" spans="1:43" ht="15" customHeight="1" x14ac:dyDescent="0.2">
      <c r="A86" s="37">
        <v>84</v>
      </c>
      <c r="B86" s="181" t="s">
        <v>119</v>
      </c>
      <c r="C86" s="245">
        <v>2012</v>
      </c>
      <c r="D86" s="182" t="s">
        <v>33</v>
      </c>
      <c r="E86" s="183">
        <v>184</v>
      </c>
      <c r="F86" s="181">
        <v>237</v>
      </c>
      <c r="G86" s="181">
        <v>300</v>
      </c>
      <c r="H86" s="181">
        <v>14.8</v>
      </c>
      <c r="I86" s="184">
        <v>225</v>
      </c>
      <c r="J86" s="185">
        <f t="shared" si="13"/>
        <v>25.900000000000002</v>
      </c>
      <c r="K86" s="186">
        <f t="shared" si="14"/>
        <v>23.2</v>
      </c>
      <c r="L86" s="186">
        <f t="shared" si="15"/>
        <v>45.599999999999994</v>
      </c>
      <c r="M86" s="186">
        <f t="shared" si="16"/>
        <v>25.010000000000009</v>
      </c>
      <c r="N86" s="187">
        <f t="shared" si="17"/>
        <v>36.9</v>
      </c>
      <c r="O86" s="26">
        <f t="shared" si="18"/>
        <v>156.60999999999999</v>
      </c>
      <c r="P86" s="186" t="str">
        <f t="shared" si="20"/>
        <v>D</v>
      </c>
      <c r="Q86" s="186" t="str">
        <f t="shared" si="20"/>
        <v>D</v>
      </c>
      <c r="R86" s="186" t="str">
        <f t="shared" si="21"/>
        <v>C</v>
      </c>
      <c r="S86" s="186" t="str">
        <f t="shared" si="21"/>
        <v>D</v>
      </c>
      <c r="T86" s="186" t="str">
        <f t="shared" si="21"/>
        <v>D</v>
      </c>
      <c r="U86" s="41" t="str">
        <f t="shared" si="19"/>
        <v>D</v>
      </c>
      <c r="W86" s="52"/>
      <c r="X86" s="52"/>
      <c r="Y86" s="14"/>
      <c r="Z86" s="51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04"/>
      <c r="AL86" s="52"/>
      <c r="AM86" s="52"/>
      <c r="AN86" s="52"/>
      <c r="AO86" s="52"/>
      <c r="AP86" s="35"/>
      <c r="AQ86" s="35"/>
    </row>
    <row r="87" spans="1:43" ht="15" customHeight="1" x14ac:dyDescent="0.2">
      <c r="A87" s="17">
        <v>85</v>
      </c>
      <c r="B87" s="190" t="s">
        <v>120</v>
      </c>
      <c r="C87" s="245">
        <v>2011</v>
      </c>
      <c r="D87" s="182" t="s">
        <v>14</v>
      </c>
      <c r="E87" s="183">
        <v>176</v>
      </c>
      <c r="F87" s="181">
        <v>226</v>
      </c>
      <c r="G87" s="181">
        <v>292</v>
      </c>
      <c r="H87" s="181">
        <v>20.5</v>
      </c>
      <c r="I87" s="184">
        <v>237</v>
      </c>
      <c r="J87" s="185">
        <f t="shared" si="13"/>
        <v>11.100000000000001</v>
      </c>
      <c r="K87" s="186">
        <f t="shared" si="14"/>
        <v>7.25</v>
      </c>
      <c r="L87" s="186">
        <f t="shared" si="15"/>
        <v>30.4</v>
      </c>
      <c r="M87" s="186">
        <f t="shared" si="16"/>
        <v>59.78</v>
      </c>
      <c r="N87" s="187">
        <f t="shared" si="17"/>
        <v>47.7</v>
      </c>
      <c r="O87" s="26">
        <f t="shared" si="18"/>
        <v>156.23000000000002</v>
      </c>
      <c r="P87" s="186" t="str">
        <f t="shared" si="20"/>
        <v>D</v>
      </c>
      <c r="Q87" s="186" t="str">
        <f t="shared" si="20"/>
        <v>D</v>
      </c>
      <c r="R87" s="186" t="str">
        <f t="shared" si="21"/>
        <v>D</v>
      </c>
      <c r="S87" s="186" t="str">
        <f t="shared" si="21"/>
        <v>B</v>
      </c>
      <c r="T87" s="186" t="str">
        <f t="shared" si="21"/>
        <v>C</v>
      </c>
      <c r="U87" s="41" t="str">
        <f t="shared" si="19"/>
        <v>D</v>
      </c>
      <c r="W87" s="46"/>
      <c r="X87" s="14"/>
      <c r="Y87" s="51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04"/>
      <c r="AK87" s="14"/>
      <c r="AL87" s="52"/>
      <c r="AM87" s="52"/>
      <c r="AN87" s="52"/>
      <c r="AO87" s="52"/>
      <c r="AP87" s="35"/>
      <c r="AQ87" s="35"/>
    </row>
    <row r="88" spans="1:43" ht="15" customHeight="1" thickBot="1" x14ac:dyDescent="0.25">
      <c r="A88" s="37">
        <v>86</v>
      </c>
      <c r="B88" s="181" t="s">
        <v>121</v>
      </c>
      <c r="C88" s="245">
        <v>2010</v>
      </c>
      <c r="D88" s="182" t="s">
        <v>25</v>
      </c>
      <c r="E88" s="183">
        <v>176</v>
      </c>
      <c r="F88" s="181">
        <v>230</v>
      </c>
      <c r="G88" s="181">
        <v>290</v>
      </c>
      <c r="H88" s="181">
        <v>20.100000000000001</v>
      </c>
      <c r="I88" s="184">
        <v>237</v>
      </c>
      <c r="J88" s="185">
        <f t="shared" si="13"/>
        <v>11.100000000000001</v>
      </c>
      <c r="K88" s="186">
        <f t="shared" si="14"/>
        <v>13.049999999999999</v>
      </c>
      <c r="L88" s="186">
        <f t="shared" si="15"/>
        <v>26.599999999999998</v>
      </c>
      <c r="M88" s="186">
        <f t="shared" si="16"/>
        <v>57.340000000000011</v>
      </c>
      <c r="N88" s="187">
        <f t="shared" si="17"/>
        <v>47.7</v>
      </c>
      <c r="O88" s="26">
        <f t="shared" si="18"/>
        <v>155.79000000000002</v>
      </c>
      <c r="P88" s="186" t="str">
        <f t="shared" si="20"/>
        <v>D</v>
      </c>
      <c r="Q88" s="186" t="str">
        <f t="shared" si="20"/>
        <v>D</v>
      </c>
      <c r="R88" s="186" t="str">
        <f t="shared" si="21"/>
        <v>D</v>
      </c>
      <c r="S88" s="186" t="str">
        <f t="shared" si="21"/>
        <v>B</v>
      </c>
      <c r="T88" s="186" t="str">
        <f t="shared" si="21"/>
        <v>C</v>
      </c>
      <c r="U88" s="95" t="str">
        <f t="shared" si="19"/>
        <v>D</v>
      </c>
      <c r="W88" s="50"/>
      <c r="X88" s="14"/>
      <c r="Y88" s="51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04"/>
      <c r="AL88" s="52"/>
      <c r="AM88" s="52"/>
      <c r="AN88" s="52"/>
      <c r="AO88" s="52"/>
      <c r="AP88" s="35"/>
      <c r="AQ88" s="35"/>
    </row>
    <row r="89" spans="1:43" ht="15" customHeight="1" thickTop="1" x14ac:dyDescent="0.2">
      <c r="A89" s="17">
        <v>87</v>
      </c>
      <c r="B89" s="181" t="s">
        <v>122</v>
      </c>
      <c r="C89" s="245">
        <v>2010</v>
      </c>
      <c r="D89" s="182" t="s">
        <v>19</v>
      </c>
      <c r="E89" s="183">
        <v>181</v>
      </c>
      <c r="F89" s="181">
        <v>242</v>
      </c>
      <c r="G89" s="181">
        <v>296</v>
      </c>
      <c r="H89" s="181">
        <v>15.9</v>
      </c>
      <c r="I89" s="184">
        <v>223</v>
      </c>
      <c r="J89" s="185">
        <f t="shared" si="13"/>
        <v>20.350000000000001</v>
      </c>
      <c r="K89" s="186">
        <f t="shared" si="14"/>
        <v>30.45</v>
      </c>
      <c r="L89" s="186">
        <f t="shared" si="15"/>
        <v>38</v>
      </c>
      <c r="M89" s="186">
        <f t="shared" si="16"/>
        <v>31.720000000000006</v>
      </c>
      <c r="N89" s="187">
        <f t="shared" si="17"/>
        <v>35.1</v>
      </c>
      <c r="O89" s="26">
        <f t="shared" si="18"/>
        <v>155.62</v>
      </c>
      <c r="P89" s="186" t="str">
        <f t="shared" si="20"/>
        <v>D</v>
      </c>
      <c r="Q89" s="186" t="str">
        <f t="shared" si="20"/>
        <v>C</v>
      </c>
      <c r="R89" s="186" t="str">
        <f t="shared" si="21"/>
        <v>D</v>
      </c>
      <c r="S89" s="186" t="str">
        <f t="shared" si="21"/>
        <v>D</v>
      </c>
      <c r="T89" s="186" t="str">
        <f t="shared" si="21"/>
        <v>D</v>
      </c>
      <c r="U89" s="85" t="str">
        <f t="shared" si="19"/>
        <v>D</v>
      </c>
      <c r="W89" s="50"/>
      <c r="X89" s="14"/>
      <c r="Y89" s="51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52"/>
      <c r="AM89" s="52"/>
      <c r="AN89" s="52"/>
      <c r="AO89" s="52"/>
      <c r="AP89" s="35"/>
      <c r="AQ89" s="35"/>
    </row>
    <row r="90" spans="1:43" ht="15" customHeight="1" x14ac:dyDescent="0.2">
      <c r="A90" s="37">
        <v>88</v>
      </c>
      <c r="B90" s="181" t="s">
        <v>123</v>
      </c>
      <c r="C90" s="245">
        <v>2010</v>
      </c>
      <c r="D90" s="182" t="s">
        <v>23</v>
      </c>
      <c r="E90" s="183">
        <v>178</v>
      </c>
      <c r="F90" s="181">
        <v>239</v>
      </c>
      <c r="G90" s="181">
        <v>296</v>
      </c>
      <c r="H90" s="181">
        <v>16.600000000000001</v>
      </c>
      <c r="I90" s="184">
        <v>228</v>
      </c>
      <c r="J90" s="185">
        <f t="shared" si="13"/>
        <v>14.8</v>
      </c>
      <c r="K90" s="186">
        <f t="shared" si="14"/>
        <v>26.099999999999998</v>
      </c>
      <c r="L90" s="186">
        <f t="shared" si="15"/>
        <v>38</v>
      </c>
      <c r="M90" s="186">
        <f t="shared" si="16"/>
        <v>35.990000000000009</v>
      </c>
      <c r="N90" s="187">
        <f t="shared" si="17"/>
        <v>39.6</v>
      </c>
      <c r="O90" s="26">
        <f t="shared" si="18"/>
        <v>154.49</v>
      </c>
      <c r="P90" s="186" t="str">
        <f t="shared" si="20"/>
        <v>D</v>
      </c>
      <c r="Q90" s="186" t="str">
        <f t="shared" si="20"/>
        <v>D</v>
      </c>
      <c r="R90" s="186" t="str">
        <f t="shared" si="21"/>
        <v>D</v>
      </c>
      <c r="S90" s="186" t="str">
        <f t="shared" si="21"/>
        <v>D</v>
      </c>
      <c r="T90" s="186" t="str">
        <f t="shared" si="21"/>
        <v>D</v>
      </c>
      <c r="U90" s="41" t="str">
        <f t="shared" si="19"/>
        <v>D</v>
      </c>
      <c r="W90" s="50"/>
      <c r="X90" s="14"/>
      <c r="Y90" s="51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04"/>
      <c r="AK90" s="14"/>
      <c r="AL90" s="52"/>
      <c r="AM90" s="52"/>
      <c r="AN90" s="52"/>
      <c r="AO90" s="52"/>
      <c r="AP90" s="35"/>
      <c r="AQ90" s="35"/>
    </row>
    <row r="91" spans="1:43" ht="15" customHeight="1" x14ac:dyDescent="0.2">
      <c r="A91" s="17">
        <v>89</v>
      </c>
      <c r="B91" s="181" t="s">
        <v>124</v>
      </c>
      <c r="C91" s="245">
        <v>2011</v>
      </c>
      <c r="D91" s="182" t="s">
        <v>36</v>
      </c>
      <c r="E91" s="183">
        <v>181</v>
      </c>
      <c r="F91" s="181">
        <v>237</v>
      </c>
      <c r="G91" s="181">
        <v>298</v>
      </c>
      <c r="H91" s="191">
        <v>14.4</v>
      </c>
      <c r="I91" s="184">
        <v>235</v>
      </c>
      <c r="J91" s="185">
        <f t="shared" si="13"/>
        <v>20.350000000000001</v>
      </c>
      <c r="K91" s="186">
        <f t="shared" si="14"/>
        <v>23.2</v>
      </c>
      <c r="L91" s="186">
        <f t="shared" si="15"/>
        <v>41.8</v>
      </c>
      <c r="M91" s="186">
        <f t="shared" si="16"/>
        <v>22.570000000000004</v>
      </c>
      <c r="N91" s="187">
        <f t="shared" si="17"/>
        <v>45.9</v>
      </c>
      <c r="O91" s="26">
        <f t="shared" si="18"/>
        <v>153.82</v>
      </c>
      <c r="P91" s="186" t="str">
        <f t="shared" si="20"/>
        <v>D</v>
      </c>
      <c r="Q91" s="186" t="str">
        <f t="shared" si="20"/>
        <v>D</v>
      </c>
      <c r="R91" s="186" t="str">
        <f t="shared" si="21"/>
        <v>C</v>
      </c>
      <c r="S91" s="186" t="str">
        <f t="shared" si="21"/>
        <v>D</v>
      </c>
      <c r="T91" s="186" t="str">
        <f t="shared" si="21"/>
        <v>C</v>
      </c>
      <c r="U91" s="41" t="str">
        <f t="shared" si="19"/>
        <v>D</v>
      </c>
      <c r="W91" s="50"/>
      <c r="X91" s="14"/>
      <c r="Y91" s="51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04"/>
      <c r="AK91" s="104"/>
      <c r="AL91" s="52"/>
      <c r="AM91" s="52"/>
      <c r="AN91" s="52"/>
      <c r="AO91" s="52"/>
      <c r="AP91" s="35"/>
      <c r="AQ91" s="35"/>
    </row>
    <row r="92" spans="1:43" ht="15" customHeight="1" x14ac:dyDescent="0.2">
      <c r="A92" s="37">
        <v>90</v>
      </c>
      <c r="B92" s="181" t="s">
        <v>125</v>
      </c>
      <c r="C92" s="245">
        <v>2010</v>
      </c>
      <c r="D92" s="182" t="s">
        <v>47</v>
      </c>
      <c r="E92" s="183">
        <v>180</v>
      </c>
      <c r="F92" s="181">
        <v>236</v>
      </c>
      <c r="G92" s="181">
        <v>304</v>
      </c>
      <c r="H92" s="181">
        <v>13.1</v>
      </c>
      <c r="I92" s="184">
        <v>234</v>
      </c>
      <c r="J92" s="185">
        <f t="shared" si="13"/>
        <v>18.5</v>
      </c>
      <c r="K92" s="186">
        <f t="shared" si="14"/>
        <v>21.75</v>
      </c>
      <c r="L92" s="186">
        <f t="shared" si="15"/>
        <v>53.199999999999996</v>
      </c>
      <c r="M92" s="186">
        <f t="shared" si="16"/>
        <v>14.64</v>
      </c>
      <c r="N92" s="187">
        <f t="shared" si="17"/>
        <v>45</v>
      </c>
      <c r="O92" s="26">
        <f t="shared" si="18"/>
        <v>153.08999999999997</v>
      </c>
      <c r="P92" s="186" t="str">
        <f t="shared" si="20"/>
        <v>D</v>
      </c>
      <c r="Q92" s="186" t="str">
        <f t="shared" si="20"/>
        <v>D</v>
      </c>
      <c r="R92" s="186" t="str">
        <f t="shared" si="21"/>
        <v>B</v>
      </c>
      <c r="S92" s="186" t="str">
        <f t="shared" si="21"/>
        <v>D</v>
      </c>
      <c r="T92" s="186" t="str">
        <f t="shared" si="21"/>
        <v>C</v>
      </c>
      <c r="U92" s="41" t="str">
        <f t="shared" si="19"/>
        <v>D</v>
      </c>
      <c r="W92" s="50"/>
      <c r="X92" s="14"/>
      <c r="Y92" s="51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04"/>
      <c r="AL92" s="52"/>
      <c r="AM92" s="52"/>
      <c r="AN92" s="52"/>
      <c r="AO92" s="52"/>
      <c r="AP92" s="35"/>
      <c r="AQ92" s="35"/>
    </row>
    <row r="93" spans="1:43" ht="15" customHeight="1" x14ac:dyDescent="0.2">
      <c r="A93" s="192">
        <v>91</v>
      </c>
      <c r="B93" s="181" t="s">
        <v>126</v>
      </c>
      <c r="C93" s="245">
        <v>2010</v>
      </c>
      <c r="D93" s="182" t="s">
        <v>33</v>
      </c>
      <c r="E93" s="183">
        <v>177</v>
      </c>
      <c r="F93" s="181">
        <v>236</v>
      </c>
      <c r="G93" s="181">
        <v>300</v>
      </c>
      <c r="H93" s="181">
        <v>13.2</v>
      </c>
      <c r="I93" s="184">
        <v>247</v>
      </c>
      <c r="J93" s="185">
        <f t="shared" si="13"/>
        <v>12.950000000000001</v>
      </c>
      <c r="K93" s="186">
        <f t="shared" si="14"/>
        <v>21.75</v>
      </c>
      <c r="L93" s="186">
        <f t="shared" si="15"/>
        <v>45.599999999999994</v>
      </c>
      <c r="M93" s="186">
        <f t="shared" si="16"/>
        <v>15.25</v>
      </c>
      <c r="N93" s="187">
        <f t="shared" si="17"/>
        <v>56.7</v>
      </c>
      <c r="O93" s="26">
        <f t="shared" si="18"/>
        <v>152.25</v>
      </c>
      <c r="P93" s="186" t="str">
        <f t="shared" si="20"/>
        <v>D</v>
      </c>
      <c r="Q93" s="186" t="str">
        <f t="shared" si="20"/>
        <v>D</v>
      </c>
      <c r="R93" s="186" t="str">
        <f t="shared" si="21"/>
        <v>C</v>
      </c>
      <c r="S93" s="186" t="str">
        <f t="shared" si="21"/>
        <v>D</v>
      </c>
      <c r="T93" s="186" t="str">
        <f t="shared" si="21"/>
        <v>B</v>
      </c>
      <c r="U93" s="41" t="str">
        <f t="shared" si="19"/>
        <v>D</v>
      </c>
      <c r="W93" s="50"/>
      <c r="X93" s="14"/>
      <c r="Y93" s="51"/>
      <c r="Z93" s="29"/>
      <c r="AA93" s="14"/>
      <c r="AB93" s="14"/>
      <c r="AC93" s="14"/>
      <c r="AD93" s="14"/>
      <c r="AE93" s="14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</row>
    <row r="94" spans="1:43" ht="15" customHeight="1" thickBot="1" x14ac:dyDescent="0.25">
      <c r="A94" s="193">
        <v>92</v>
      </c>
      <c r="B94" s="181" t="s">
        <v>127</v>
      </c>
      <c r="C94" s="245">
        <v>2011</v>
      </c>
      <c r="D94" s="182" t="s">
        <v>19</v>
      </c>
      <c r="E94" s="183">
        <v>178</v>
      </c>
      <c r="F94" s="181">
        <v>235</v>
      </c>
      <c r="G94" s="181">
        <v>300</v>
      </c>
      <c r="H94" s="181">
        <v>15.2</v>
      </c>
      <c r="I94" s="184">
        <v>232</v>
      </c>
      <c r="J94" s="185">
        <f t="shared" si="13"/>
        <v>14.8</v>
      </c>
      <c r="K94" s="186">
        <f t="shared" si="14"/>
        <v>20.3</v>
      </c>
      <c r="L94" s="186">
        <f t="shared" si="15"/>
        <v>45.599999999999994</v>
      </c>
      <c r="M94" s="186">
        <f t="shared" si="16"/>
        <v>27.45</v>
      </c>
      <c r="N94" s="187">
        <f t="shared" si="17"/>
        <v>43.2</v>
      </c>
      <c r="O94" s="26">
        <f t="shared" si="18"/>
        <v>151.35</v>
      </c>
      <c r="P94" s="186" t="str">
        <f t="shared" si="20"/>
        <v>D</v>
      </c>
      <c r="Q94" s="186" t="str">
        <f t="shared" si="20"/>
        <v>D</v>
      </c>
      <c r="R94" s="186" t="str">
        <f t="shared" si="21"/>
        <v>C</v>
      </c>
      <c r="S94" s="186" t="str">
        <f t="shared" si="21"/>
        <v>D</v>
      </c>
      <c r="T94" s="186" t="str">
        <f t="shared" si="21"/>
        <v>C</v>
      </c>
      <c r="U94" s="41" t="str">
        <f t="shared" si="19"/>
        <v>D</v>
      </c>
      <c r="W94" s="52"/>
      <c r="X94" s="12"/>
      <c r="Y94" s="42"/>
      <c r="Z94" s="29"/>
      <c r="AA94" s="139"/>
      <c r="AB94" s="139"/>
      <c r="AC94" s="139"/>
      <c r="AD94" s="14"/>
      <c r="AE94" s="139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</row>
    <row r="95" spans="1:43" ht="15" customHeight="1" thickTop="1" x14ac:dyDescent="0.2">
      <c r="A95" s="86">
        <v>93</v>
      </c>
      <c r="B95" s="190" t="s">
        <v>128</v>
      </c>
      <c r="C95" s="245">
        <v>2012</v>
      </c>
      <c r="D95" s="182" t="s">
        <v>23</v>
      </c>
      <c r="E95" s="194">
        <v>170</v>
      </c>
      <c r="F95" s="195">
        <v>225</v>
      </c>
      <c r="G95" s="195">
        <v>296</v>
      </c>
      <c r="H95" s="196">
        <v>17.7</v>
      </c>
      <c r="I95" s="197">
        <v>255</v>
      </c>
      <c r="J95" s="185">
        <f t="shared" si="13"/>
        <v>0</v>
      </c>
      <c r="K95" s="186">
        <f t="shared" si="14"/>
        <v>5.8</v>
      </c>
      <c r="L95" s="186">
        <f t="shared" si="15"/>
        <v>38</v>
      </c>
      <c r="M95" s="186">
        <f t="shared" si="16"/>
        <v>42.699999999999996</v>
      </c>
      <c r="N95" s="187">
        <f t="shared" si="17"/>
        <v>63.9</v>
      </c>
      <c r="O95" s="26">
        <f t="shared" si="18"/>
        <v>150.4</v>
      </c>
      <c r="P95" s="186" t="str">
        <f t="shared" si="20"/>
        <v>D</v>
      </c>
      <c r="Q95" s="186" t="str">
        <f t="shared" si="20"/>
        <v>D</v>
      </c>
      <c r="R95" s="186" t="str">
        <f t="shared" si="21"/>
        <v>D</v>
      </c>
      <c r="S95" s="186" t="str">
        <f t="shared" si="21"/>
        <v>C</v>
      </c>
      <c r="T95" s="186" t="str">
        <f t="shared" si="21"/>
        <v>B</v>
      </c>
      <c r="U95" s="41" t="str">
        <f t="shared" si="19"/>
        <v>D</v>
      </c>
      <c r="W95" s="46"/>
      <c r="X95" s="14"/>
      <c r="Y95" s="51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52"/>
      <c r="AK95" s="52"/>
      <c r="AL95" s="52"/>
      <c r="AM95" s="52"/>
      <c r="AN95" s="52"/>
      <c r="AO95" s="52"/>
      <c r="AP95" s="35"/>
      <c r="AQ95" s="35"/>
    </row>
    <row r="96" spans="1:43" ht="15" customHeight="1" x14ac:dyDescent="0.2">
      <c r="A96" s="37">
        <v>94</v>
      </c>
      <c r="B96" s="190" t="s">
        <v>129</v>
      </c>
      <c r="C96" s="245">
        <v>2010</v>
      </c>
      <c r="D96" s="182" t="s">
        <v>69</v>
      </c>
      <c r="E96" s="183">
        <v>178</v>
      </c>
      <c r="F96" s="181">
        <v>229</v>
      </c>
      <c r="G96" s="181">
        <v>296</v>
      </c>
      <c r="H96" s="181">
        <v>17.399999999999999</v>
      </c>
      <c r="I96" s="184">
        <v>234</v>
      </c>
      <c r="J96" s="185">
        <f t="shared" si="13"/>
        <v>14.8</v>
      </c>
      <c r="K96" s="186">
        <f t="shared" si="14"/>
        <v>11.6</v>
      </c>
      <c r="L96" s="186">
        <f t="shared" si="15"/>
        <v>38</v>
      </c>
      <c r="M96" s="186">
        <f t="shared" si="16"/>
        <v>40.86999999999999</v>
      </c>
      <c r="N96" s="187">
        <f t="shared" si="17"/>
        <v>45</v>
      </c>
      <c r="O96" s="26">
        <f t="shared" si="18"/>
        <v>150.26999999999998</v>
      </c>
      <c r="P96" s="186" t="str">
        <f t="shared" si="20"/>
        <v>D</v>
      </c>
      <c r="Q96" s="186" t="str">
        <f t="shared" si="20"/>
        <v>D</v>
      </c>
      <c r="R96" s="186" t="str">
        <f t="shared" si="21"/>
        <v>D</v>
      </c>
      <c r="S96" s="186" t="str">
        <f t="shared" si="21"/>
        <v>C</v>
      </c>
      <c r="T96" s="186" t="str">
        <f t="shared" si="21"/>
        <v>C</v>
      </c>
      <c r="U96" s="41" t="str">
        <f t="shared" si="19"/>
        <v>D</v>
      </c>
      <c r="W96" s="50"/>
      <c r="X96" s="14"/>
      <c r="Y96" s="51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52"/>
      <c r="AK96" s="52"/>
      <c r="AL96" s="52"/>
      <c r="AM96" s="52"/>
      <c r="AN96" s="52"/>
      <c r="AO96" s="52"/>
      <c r="AP96" s="35"/>
      <c r="AQ96" s="35"/>
    </row>
    <row r="97" spans="1:43" ht="15" customHeight="1" x14ac:dyDescent="0.2">
      <c r="A97" s="17">
        <v>95</v>
      </c>
      <c r="B97" s="181" t="s">
        <v>130</v>
      </c>
      <c r="C97" s="245">
        <v>2011</v>
      </c>
      <c r="D97" s="182" t="s">
        <v>59</v>
      </c>
      <c r="E97" s="183">
        <v>182</v>
      </c>
      <c r="F97" s="181">
        <v>237</v>
      </c>
      <c r="G97" s="181">
        <v>296</v>
      </c>
      <c r="H97" s="181">
        <v>13.1</v>
      </c>
      <c r="I97" s="184">
        <v>240</v>
      </c>
      <c r="J97" s="185">
        <f t="shared" si="13"/>
        <v>22.200000000000003</v>
      </c>
      <c r="K97" s="186">
        <f t="shared" si="14"/>
        <v>23.2</v>
      </c>
      <c r="L97" s="186">
        <f t="shared" si="15"/>
        <v>38</v>
      </c>
      <c r="M97" s="186">
        <f t="shared" si="16"/>
        <v>14.64</v>
      </c>
      <c r="N97" s="187">
        <f t="shared" si="17"/>
        <v>50.4</v>
      </c>
      <c r="O97" s="26">
        <f t="shared" si="18"/>
        <v>148.44</v>
      </c>
      <c r="P97" s="186" t="str">
        <f t="shared" si="20"/>
        <v>D</v>
      </c>
      <c r="Q97" s="186" t="str">
        <f t="shared" si="20"/>
        <v>D</v>
      </c>
      <c r="R97" s="186" t="str">
        <f t="shared" si="21"/>
        <v>D</v>
      </c>
      <c r="S97" s="186" t="str">
        <f t="shared" si="21"/>
        <v>D</v>
      </c>
      <c r="T97" s="186" t="str">
        <f t="shared" si="21"/>
        <v>B</v>
      </c>
      <c r="U97" s="93" t="str">
        <f t="shared" si="19"/>
        <v>D</v>
      </c>
      <c r="W97" s="50"/>
      <c r="X97" s="14"/>
      <c r="Y97" s="51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52"/>
      <c r="AM97" s="52"/>
      <c r="AN97" s="52"/>
      <c r="AO97" s="52"/>
      <c r="AP97" s="35"/>
      <c r="AQ97" s="35"/>
    </row>
    <row r="98" spans="1:43" ht="15" customHeight="1" x14ac:dyDescent="0.2">
      <c r="A98" s="37">
        <v>96</v>
      </c>
      <c r="B98" s="190" t="s">
        <v>131</v>
      </c>
      <c r="C98" s="245">
        <v>2011</v>
      </c>
      <c r="D98" s="182" t="s">
        <v>132</v>
      </c>
      <c r="E98" s="194">
        <v>176</v>
      </c>
      <c r="F98" s="195">
        <v>233</v>
      </c>
      <c r="G98" s="195">
        <v>298</v>
      </c>
      <c r="H98" s="181">
        <v>14</v>
      </c>
      <c r="I98" s="184">
        <v>242</v>
      </c>
      <c r="J98" s="185">
        <f t="shared" si="13"/>
        <v>11.100000000000001</v>
      </c>
      <c r="K98" s="186">
        <f t="shared" si="14"/>
        <v>17.399999999999999</v>
      </c>
      <c r="L98" s="186">
        <f t="shared" si="15"/>
        <v>41.8</v>
      </c>
      <c r="M98" s="186">
        <f t="shared" si="16"/>
        <v>20.130000000000003</v>
      </c>
      <c r="N98" s="187">
        <f t="shared" si="17"/>
        <v>52.2</v>
      </c>
      <c r="O98" s="26">
        <f t="shared" si="18"/>
        <v>142.63</v>
      </c>
      <c r="P98" s="186" t="str">
        <f t="shared" si="20"/>
        <v>D</v>
      </c>
      <c r="Q98" s="186" t="str">
        <f t="shared" si="20"/>
        <v>D</v>
      </c>
      <c r="R98" s="186" t="str">
        <f t="shared" si="21"/>
        <v>C</v>
      </c>
      <c r="S98" s="186" t="str">
        <f t="shared" si="21"/>
        <v>D</v>
      </c>
      <c r="T98" s="186" t="str">
        <f t="shared" si="21"/>
        <v>B</v>
      </c>
      <c r="U98" s="41" t="str">
        <f t="shared" si="19"/>
        <v>D</v>
      </c>
      <c r="W98" s="50"/>
      <c r="X98" s="14"/>
      <c r="Y98" s="51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52"/>
      <c r="AM98" s="52"/>
      <c r="AN98" s="52"/>
      <c r="AO98" s="52"/>
      <c r="AP98" s="35"/>
      <c r="AQ98" s="35"/>
    </row>
    <row r="99" spans="1:43" ht="15" customHeight="1" x14ac:dyDescent="0.2">
      <c r="A99" s="17">
        <v>97</v>
      </c>
      <c r="B99" s="181" t="s">
        <v>133</v>
      </c>
      <c r="C99" s="245">
        <v>2011</v>
      </c>
      <c r="D99" s="198" t="s">
        <v>38</v>
      </c>
      <c r="E99" s="183">
        <v>179</v>
      </c>
      <c r="F99" s="181">
        <v>230</v>
      </c>
      <c r="G99" s="181">
        <v>296</v>
      </c>
      <c r="H99" s="181">
        <v>15.5</v>
      </c>
      <c r="I99" s="184">
        <v>234</v>
      </c>
      <c r="J99" s="185">
        <f t="shared" si="13"/>
        <v>16.650000000000002</v>
      </c>
      <c r="K99" s="186">
        <f t="shared" si="14"/>
        <v>13.049999999999999</v>
      </c>
      <c r="L99" s="186">
        <f t="shared" si="15"/>
        <v>38</v>
      </c>
      <c r="M99" s="186">
        <f t="shared" si="16"/>
        <v>29.28</v>
      </c>
      <c r="N99" s="187">
        <f t="shared" si="17"/>
        <v>45</v>
      </c>
      <c r="O99" s="26">
        <f t="shared" si="18"/>
        <v>141.98000000000002</v>
      </c>
      <c r="P99" s="186" t="str">
        <f t="shared" si="20"/>
        <v>D</v>
      </c>
      <c r="Q99" s="186" t="str">
        <f t="shared" si="20"/>
        <v>D</v>
      </c>
      <c r="R99" s="186" t="str">
        <f t="shared" si="21"/>
        <v>D</v>
      </c>
      <c r="S99" s="186" t="str">
        <f t="shared" si="21"/>
        <v>D</v>
      </c>
      <c r="T99" s="186" t="str">
        <f t="shared" si="21"/>
        <v>C</v>
      </c>
      <c r="U99" s="41" t="str">
        <f t="shared" si="19"/>
        <v>D</v>
      </c>
      <c r="W99" s="50"/>
      <c r="X99" s="14"/>
      <c r="Y99" s="51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99"/>
      <c r="AK99" s="199"/>
      <c r="AL99" s="52"/>
      <c r="AM99" s="52"/>
      <c r="AN99" s="52"/>
      <c r="AO99" s="52"/>
      <c r="AP99" s="35"/>
      <c r="AQ99" s="35"/>
    </row>
    <row r="100" spans="1:43" ht="15" customHeight="1" x14ac:dyDescent="0.2">
      <c r="A100" s="37">
        <v>98</v>
      </c>
      <c r="B100" s="181" t="s">
        <v>134</v>
      </c>
      <c r="C100" s="245">
        <v>2010</v>
      </c>
      <c r="D100" s="182" t="s">
        <v>42</v>
      </c>
      <c r="E100" s="183">
        <v>176</v>
      </c>
      <c r="F100" s="181">
        <v>230</v>
      </c>
      <c r="G100" s="181">
        <v>302</v>
      </c>
      <c r="H100" s="181">
        <v>14.3</v>
      </c>
      <c r="I100" s="184">
        <v>235</v>
      </c>
      <c r="J100" s="185">
        <f t="shared" si="13"/>
        <v>11.100000000000001</v>
      </c>
      <c r="K100" s="186">
        <f t="shared" si="14"/>
        <v>13.049999999999999</v>
      </c>
      <c r="L100" s="186">
        <f t="shared" si="15"/>
        <v>49.4</v>
      </c>
      <c r="M100" s="186">
        <f t="shared" si="16"/>
        <v>21.960000000000008</v>
      </c>
      <c r="N100" s="187">
        <f t="shared" si="17"/>
        <v>45.9</v>
      </c>
      <c r="O100" s="26">
        <f t="shared" si="18"/>
        <v>141.41</v>
      </c>
      <c r="P100" s="186" t="str">
        <f t="shared" si="20"/>
        <v>D</v>
      </c>
      <c r="Q100" s="186" t="str">
        <f t="shared" si="20"/>
        <v>D</v>
      </c>
      <c r="R100" s="186" t="str">
        <f t="shared" si="21"/>
        <v>C</v>
      </c>
      <c r="S100" s="186" t="str">
        <f t="shared" si="21"/>
        <v>D</v>
      </c>
      <c r="T100" s="186" t="str">
        <f t="shared" si="21"/>
        <v>C</v>
      </c>
      <c r="U100" s="41" t="str">
        <f t="shared" si="19"/>
        <v>D</v>
      </c>
      <c r="W100" s="50"/>
      <c r="X100" s="14"/>
      <c r="Y100" s="51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52"/>
      <c r="AM100" s="52"/>
      <c r="AN100" s="52"/>
      <c r="AO100" s="52"/>
      <c r="AP100" s="35"/>
      <c r="AQ100" s="35"/>
    </row>
    <row r="101" spans="1:43" ht="15" customHeight="1" x14ac:dyDescent="0.2">
      <c r="A101" s="17">
        <v>99</v>
      </c>
      <c r="B101" s="181" t="s">
        <v>135</v>
      </c>
      <c r="C101" s="245">
        <v>2011</v>
      </c>
      <c r="D101" s="182" t="s">
        <v>31</v>
      </c>
      <c r="E101" s="183">
        <v>180</v>
      </c>
      <c r="F101" s="181">
        <v>237</v>
      </c>
      <c r="G101" s="181">
        <v>298</v>
      </c>
      <c r="H101" s="181">
        <v>13.6</v>
      </c>
      <c r="I101" s="184">
        <v>228</v>
      </c>
      <c r="J101" s="185">
        <f t="shared" si="13"/>
        <v>18.5</v>
      </c>
      <c r="K101" s="186">
        <f t="shared" si="14"/>
        <v>23.2</v>
      </c>
      <c r="L101" s="186">
        <f t="shared" si="15"/>
        <v>41.8</v>
      </c>
      <c r="M101" s="186">
        <f t="shared" si="16"/>
        <v>17.690000000000001</v>
      </c>
      <c r="N101" s="187">
        <f t="shared" si="17"/>
        <v>39.6</v>
      </c>
      <c r="O101" s="26">
        <f t="shared" si="18"/>
        <v>140.79</v>
      </c>
      <c r="P101" s="186" t="str">
        <f t="shared" si="20"/>
        <v>D</v>
      </c>
      <c r="Q101" s="186" t="str">
        <f t="shared" si="20"/>
        <v>D</v>
      </c>
      <c r="R101" s="186" t="str">
        <f t="shared" si="21"/>
        <v>C</v>
      </c>
      <c r="S101" s="186" t="str">
        <f t="shared" si="21"/>
        <v>D</v>
      </c>
      <c r="T101" s="186" t="str">
        <f t="shared" si="21"/>
        <v>D</v>
      </c>
      <c r="U101" s="41" t="str">
        <f t="shared" si="19"/>
        <v>D</v>
      </c>
      <c r="W101" s="50"/>
      <c r="X101" s="14"/>
      <c r="Y101" s="200"/>
      <c r="Z101" s="29"/>
      <c r="AA101" s="31"/>
      <c r="AB101" s="31"/>
      <c r="AC101" s="31"/>
      <c r="AD101" s="31"/>
      <c r="AE101" s="31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</row>
    <row r="102" spans="1:43" ht="15" customHeight="1" x14ac:dyDescent="0.2">
      <c r="A102" s="37">
        <v>100</v>
      </c>
      <c r="B102" s="188" t="s">
        <v>136</v>
      </c>
      <c r="C102" s="245">
        <v>2010</v>
      </c>
      <c r="D102" s="201" t="s">
        <v>82</v>
      </c>
      <c r="E102" s="183">
        <v>172</v>
      </c>
      <c r="F102" s="181">
        <v>226</v>
      </c>
      <c r="G102" s="181">
        <v>294</v>
      </c>
      <c r="H102" s="181">
        <v>17.5</v>
      </c>
      <c r="I102" s="184">
        <v>241</v>
      </c>
      <c r="J102" s="185">
        <f t="shared" si="13"/>
        <v>3.7</v>
      </c>
      <c r="K102" s="186">
        <f t="shared" si="14"/>
        <v>7.25</v>
      </c>
      <c r="L102" s="186">
        <f t="shared" si="15"/>
        <v>34.199999999999996</v>
      </c>
      <c r="M102" s="186">
        <f t="shared" si="16"/>
        <v>41.480000000000004</v>
      </c>
      <c r="N102" s="187">
        <f t="shared" si="17"/>
        <v>51.300000000000004</v>
      </c>
      <c r="O102" s="26">
        <f t="shared" si="18"/>
        <v>137.93</v>
      </c>
      <c r="P102" s="186" t="str">
        <f t="shared" si="20"/>
        <v>D</v>
      </c>
      <c r="Q102" s="186" t="str">
        <f t="shared" si="20"/>
        <v>D</v>
      </c>
      <c r="R102" s="186" t="str">
        <f t="shared" si="21"/>
        <v>D</v>
      </c>
      <c r="S102" s="186" t="str">
        <f t="shared" si="21"/>
        <v>C</v>
      </c>
      <c r="T102" s="186" t="str">
        <f t="shared" si="21"/>
        <v>B</v>
      </c>
      <c r="U102" s="41" t="str">
        <f t="shared" si="19"/>
        <v>D</v>
      </c>
      <c r="W102" s="50"/>
      <c r="X102" s="14"/>
      <c r="Y102" s="51"/>
      <c r="Z102" s="29"/>
      <c r="AA102" s="14"/>
      <c r="AB102" s="14"/>
      <c r="AC102" s="14"/>
      <c r="AD102" s="14"/>
      <c r="AE102" s="14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</row>
    <row r="103" spans="1:43" ht="15" customHeight="1" x14ac:dyDescent="0.2">
      <c r="A103" s="17">
        <v>101</v>
      </c>
      <c r="B103" s="190" t="s">
        <v>137</v>
      </c>
      <c r="C103" s="245">
        <v>2012</v>
      </c>
      <c r="D103" s="182" t="s">
        <v>14</v>
      </c>
      <c r="E103" s="183">
        <v>181</v>
      </c>
      <c r="F103" s="181">
        <v>238</v>
      </c>
      <c r="G103" s="181">
        <v>296</v>
      </c>
      <c r="H103" s="181">
        <v>15</v>
      </c>
      <c r="I103" s="184">
        <v>214</v>
      </c>
      <c r="J103" s="185">
        <f t="shared" si="13"/>
        <v>20.350000000000001</v>
      </c>
      <c r="K103" s="186">
        <f t="shared" si="14"/>
        <v>24.65</v>
      </c>
      <c r="L103" s="186">
        <f t="shared" si="15"/>
        <v>38</v>
      </c>
      <c r="M103" s="186">
        <f t="shared" si="16"/>
        <v>26.230000000000004</v>
      </c>
      <c r="N103" s="187">
        <f t="shared" si="17"/>
        <v>27</v>
      </c>
      <c r="O103" s="26">
        <f t="shared" si="18"/>
        <v>136.23000000000002</v>
      </c>
      <c r="P103" s="186" t="str">
        <f t="shared" si="20"/>
        <v>D</v>
      </c>
      <c r="Q103" s="186" t="str">
        <f t="shared" si="20"/>
        <v>D</v>
      </c>
      <c r="R103" s="186" t="str">
        <f t="shared" si="21"/>
        <v>D</v>
      </c>
      <c r="S103" s="186" t="str">
        <f t="shared" si="21"/>
        <v>D</v>
      </c>
      <c r="T103" s="186" t="str">
        <f t="shared" si="21"/>
        <v>D</v>
      </c>
      <c r="U103" s="41" t="str">
        <f t="shared" si="19"/>
        <v>D</v>
      </c>
      <c r="W103" s="52"/>
      <c r="X103" s="14"/>
      <c r="Y103" s="42"/>
      <c r="Z103" s="29"/>
      <c r="AA103" s="31"/>
      <c r="AB103" s="31"/>
      <c r="AC103" s="31"/>
      <c r="AD103" s="31"/>
      <c r="AE103" s="31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</row>
    <row r="104" spans="1:43" ht="15" customHeight="1" x14ac:dyDescent="0.2">
      <c r="A104" s="37">
        <v>102</v>
      </c>
      <c r="B104" s="181" t="s">
        <v>138</v>
      </c>
      <c r="C104" s="245">
        <v>2010</v>
      </c>
      <c r="D104" s="182" t="s">
        <v>42</v>
      </c>
      <c r="E104" s="183">
        <v>180</v>
      </c>
      <c r="F104" s="181">
        <v>234</v>
      </c>
      <c r="G104" s="181">
        <v>294</v>
      </c>
      <c r="H104" s="181">
        <v>15.3</v>
      </c>
      <c r="I104" s="184">
        <v>224</v>
      </c>
      <c r="J104" s="185">
        <f t="shared" si="13"/>
        <v>18.5</v>
      </c>
      <c r="K104" s="186">
        <f t="shared" si="14"/>
        <v>18.849999999999998</v>
      </c>
      <c r="L104" s="186">
        <f t="shared" si="15"/>
        <v>34.199999999999996</v>
      </c>
      <c r="M104" s="186">
        <f t="shared" si="16"/>
        <v>28.060000000000006</v>
      </c>
      <c r="N104" s="187">
        <f t="shared" si="17"/>
        <v>36</v>
      </c>
      <c r="O104" s="26">
        <f t="shared" si="18"/>
        <v>135.60999999999999</v>
      </c>
      <c r="P104" s="186" t="str">
        <f t="shared" si="20"/>
        <v>D</v>
      </c>
      <c r="Q104" s="186" t="str">
        <f t="shared" si="20"/>
        <v>D</v>
      </c>
      <c r="R104" s="186" t="str">
        <f t="shared" si="21"/>
        <v>D</v>
      </c>
      <c r="S104" s="186" t="str">
        <f t="shared" si="21"/>
        <v>D</v>
      </c>
      <c r="T104" s="186" t="str">
        <f t="shared" si="21"/>
        <v>D</v>
      </c>
      <c r="U104" s="41" t="str">
        <f t="shared" si="19"/>
        <v>D</v>
      </c>
      <c r="W104" s="46"/>
      <c r="X104" s="12"/>
      <c r="Y104" s="47"/>
      <c r="Z104" s="29"/>
      <c r="AA104" s="31"/>
      <c r="AB104" s="31"/>
      <c r="AC104" s="31"/>
      <c r="AD104" s="31"/>
      <c r="AE104" s="31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</row>
    <row r="105" spans="1:43" ht="15" customHeight="1" x14ac:dyDescent="0.2">
      <c r="A105" s="17">
        <v>103</v>
      </c>
      <c r="B105" s="190" t="s">
        <v>139</v>
      </c>
      <c r="C105" s="245">
        <v>2010</v>
      </c>
      <c r="D105" s="182" t="s">
        <v>23</v>
      </c>
      <c r="E105" s="194">
        <v>177</v>
      </c>
      <c r="F105" s="195">
        <v>228</v>
      </c>
      <c r="G105" s="195">
        <v>296</v>
      </c>
      <c r="H105" s="196">
        <v>16.3</v>
      </c>
      <c r="I105" s="202">
        <v>228</v>
      </c>
      <c r="J105" s="185">
        <f t="shared" si="13"/>
        <v>12.950000000000001</v>
      </c>
      <c r="K105" s="186">
        <f t="shared" si="14"/>
        <v>10.15</v>
      </c>
      <c r="L105" s="186">
        <f t="shared" si="15"/>
        <v>38</v>
      </c>
      <c r="M105" s="186">
        <f t="shared" si="16"/>
        <v>34.160000000000004</v>
      </c>
      <c r="N105" s="187">
        <f t="shared" si="17"/>
        <v>39.6</v>
      </c>
      <c r="O105" s="26">
        <f t="shared" si="18"/>
        <v>134.86000000000001</v>
      </c>
      <c r="P105" s="186" t="str">
        <f t="shared" si="20"/>
        <v>D</v>
      </c>
      <c r="Q105" s="186" t="str">
        <f t="shared" si="20"/>
        <v>D</v>
      </c>
      <c r="R105" s="186" t="str">
        <f t="shared" si="21"/>
        <v>D</v>
      </c>
      <c r="S105" s="186" t="str">
        <f t="shared" si="21"/>
        <v>D</v>
      </c>
      <c r="T105" s="186" t="str">
        <f t="shared" si="21"/>
        <v>D</v>
      </c>
      <c r="U105" s="41" t="str">
        <f t="shared" si="19"/>
        <v>D</v>
      </c>
      <c r="W105" s="50"/>
      <c r="X105" s="12"/>
      <c r="Y105" s="42"/>
      <c r="Z105" s="29"/>
      <c r="AA105" s="139"/>
      <c r="AB105" s="139"/>
      <c r="AC105" s="139"/>
      <c r="AD105" s="139"/>
      <c r="AE105" s="139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</row>
    <row r="106" spans="1:43" ht="15" customHeight="1" x14ac:dyDescent="0.2">
      <c r="A106" s="37">
        <v>104</v>
      </c>
      <c r="B106" s="181" t="s">
        <v>140</v>
      </c>
      <c r="C106" s="245">
        <v>2010</v>
      </c>
      <c r="D106" s="182" t="s">
        <v>33</v>
      </c>
      <c r="E106" s="183">
        <v>170</v>
      </c>
      <c r="F106" s="181">
        <v>218</v>
      </c>
      <c r="G106" s="181">
        <v>294</v>
      </c>
      <c r="H106" s="181">
        <v>17.3</v>
      </c>
      <c r="I106" s="184">
        <v>250</v>
      </c>
      <c r="J106" s="185">
        <f t="shared" si="13"/>
        <v>0</v>
      </c>
      <c r="K106" s="186">
        <f t="shared" si="14"/>
        <v>0</v>
      </c>
      <c r="L106" s="186">
        <f t="shared" si="15"/>
        <v>34.199999999999996</v>
      </c>
      <c r="M106" s="186">
        <f t="shared" si="16"/>
        <v>40.260000000000005</v>
      </c>
      <c r="N106" s="187">
        <f t="shared" si="17"/>
        <v>59.4</v>
      </c>
      <c r="O106" s="26">
        <f t="shared" si="18"/>
        <v>133.86000000000001</v>
      </c>
      <c r="P106" s="186" t="str">
        <f t="shared" si="20"/>
        <v>D</v>
      </c>
      <c r="Q106" s="186" t="str">
        <f t="shared" si="20"/>
        <v>D</v>
      </c>
      <c r="R106" s="186" t="str">
        <f t="shared" si="21"/>
        <v>D</v>
      </c>
      <c r="S106" s="186" t="str">
        <f t="shared" si="21"/>
        <v>C</v>
      </c>
      <c r="T106" s="186" t="str">
        <f t="shared" si="21"/>
        <v>B</v>
      </c>
      <c r="U106" s="41" t="str">
        <f t="shared" si="19"/>
        <v>D</v>
      </c>
      <c r="W106" s="50"/>
      <c r="X106" s="14"/>
      <c r="Y106" s="51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52"/>
      <c r="AK106" s="52"/>
      <c r="AL106" s="52"/>
      <c r="AM106" s="52"/>
      <c r="AN106" s="52"/>
      <c r="AO106" s="52"/>
      <c r="AP106" s="35"/>
      <c r="AQ106" s="35"/>
    </row>
    <row r="107" spans="1:43" ht="15" customHeight="1" x14ac:dyDescent="0.2">
      <c r="A107" s="17">
        <v>105</v>
      </c>
      <c r="B107" s="188" t="s">
        <v>141</v>
      </c>
      <c r="C107" s="245">
        <v>2010</v>
      </c>
      <c r="D107" s="182" t="s">
        <v>75</v>
      </c>
      <c r="E107" s="183">
        <v>176</v>
      </c>
      <c r="F107" s="181">
        <v>228</v>
      </c>
      <c r="G107" s="181">
        <v>290</v>
      </c>
      <c r="H107" s="181">
        <v>17.3</v>
      </c>
      <c r="I107" s="184">
        <v>234</v>
      </c>
      <c r="J107" s="185">
        <f t="shared" si="13"/>
        <v>11.100000000000001</v>
      </c>
      <c r="K107" s="186">
        <f t="shared" si="14"/>
        <v>10.15</v>
      </c>
      <c r="L107" s="186">
        <f t="shared" si="15"/>
        <v>26.599999999999998</v>
      </c>
      <c r="M107" s="186">
        <f t="shared" si="16"/>
        <v>40.260000000000005</v>
      </c>
      <c r="N107" s="187">
        <f t="shared" si="17"/>
        <v>45</v>
      </c>
      <c r="O107" s="26">
        <f t="shared" si="18"/>
        <v>133.11000000000001</v>
      </c>
      <c r="P107" s="186" t="str">
        <f t="shared" si="20"/>
        <v>D</v>
      </c>
      <c r="Q107" s="186" t="str">
        <f t="shared" si="20"/>
        <v>D</v>
      </c>
      <c r="R107" s="186" t="str">
        <f t="shared" si="21"/>
        <v>D</v>
      </c>
      <c r="S107" s="186" t="str">
        <f t="shared" si="21"/>
        <v>C</v>
      </c>
      <c r="T107" s="186" t="str">
        <f t="shared" si="21"/>
        <v>C</v>
      </c>
      <c r="U107" s="41" t="str">
        <f t="shared" si="19"/>
        <v>D</v>
      </c>
      <c r="W107" s="50"/>
      <c r="X107" s="14"/>
      <c r="Y107" s="51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04"/>
      <c r="AK107" s="104"/>
      <c r="AL107" s="52"/>
      <c r="AM107" s="52"/>
      <c r="AN107" s="52"/>
      <c r="AO107" s="52"/>
      <c r="AP107" s="35"/>
      <c r="AQ107" s="35"/>
    </row>
    <row r="108" spans="1:43" ht="15" customHeight="1" x14ac:dyDescent="0.2">
      <c r="A108" s="37">
        <v>106</v>
      </c>
      <c r="B108" s="181" t="s">
        <v>142</v>
      </c>
      <c r="C108" s="245">
        <v>2010</v>
      </c>
      <c r="D108" s="182" t="s">
        <v>59</v>
      </c>
      <c r="E108" s="183">
        <v>176</v>
      </c>
      <c r="F108" s="181">
        <v>232</v>
      </c>
      <c r="G108" s="181">
        <v>296</v>
      </c>
      <c r="H108" s="181">
        <v>16</v>
      </c>
      <c r="I108" s="184">
        <v>220</v>
      </c>
      <c r="J108" s="185">
        <f t="shared" si="13"/>
        <v>11.100000000000001</v>
      </c>
      <c r="K108" s="186">
        <f t="shared" si="14"/>
        <v>15.95</v>
      </c>
      <c r="L108" s="186">
        <f t="shared" si="15"/>
        <v>38</v>
      </c>
      <c r="M108" s="186">
        <f t="shared" si="16"/>
        <v>32.330000000000005</v>
      </c>
      <c r="N108" s="187">
        <f t="shared" si="17"/>
        <v>32.4</v>
      </c>
      <c r="O108" s="26">
        <f t="shared" si="18"/>
        <v>129.78</v>
      </c>
      <c r="P108" s="186" t="str">
        <f t="shared" si="20"/>
        <v>D</v>
      </c>
      <c r="Q108" s="186" t="str">
        <f t="shared" si="20"/>
        <v>D</v>
      </c>
      <c r="R108" s="186" t="str">
        <f t="shared" si="21"/>
        <v>D</v>
      </c>
      <c r="S108" s="186" t="str">
        <f t="shared" si="21"/>
        <v>D</v>
      </c>
      <c r="T108" s="186" t="str">
        <f t="shared" si="21"/>
        <v>D</v>
      </c>
      <c r="U108" s="41" t="str">
        <f t="shared" si="19"/>
        <v>D</v>
      </c>
      <c r="W108" s="50"/>
      <c r="X108" s="12"/>
      <c r="Y108" s="13"/>
      <c r="Z108" s="14"/>
      <c r="AA108" s="14"/>
      <c r="AB108" s="14"/>
      <c r="AC108" s="14"/>
      <c r="AD108" s="14"/>
      <c r="AE108" s="14"/>
      <c r="AF108" s="14"/>
      <c r="AG108" s="203"/>
      <c r="AH108" s="14"/>
      <c r="AI108" s="14"/>
      <c r="AJ108" s="14"/>
      <c r="AK108" s="14"/>
      <c r="AL108" s="52"/>
      <c r="AM108" s="52"/>
      <c r="AN108" s="52"/>
      <c r="AO108" s="52"/>
      <c r="AP108" s="35"/>
      <c r="AQ108" s="35"/>
    </row>
    <row r="109" spans="1:43" ht="15" customHeight="1" x14ac:dyDescent="0.2">
      <c r="A109" s="17">
        <v>107</v>
      </c>
      <c r="B109" s="190" t="s">
        <v>143</v>
      </c>
      <c r="C109" s="245">
        <v>2010</v>
      </c>
      <c r="D109" s="182" t="s">
        <v>57</v>
      </c>
      <c r="E109" s="183">
        <v>178</v>
      </c>
      <c r="F109" s="181">
        <v>240</v>
      </c>
      <c r="G109" s="181">
        <v>286</v>
      </c>
      <c r="H109" s="181">
        <v>15.5</v>
      </c>
      <c r="I109" s="184">
        <v>227</v>
      </c>
      <c r="J109" s="185">
        <f t="shared" si="13"/>
        <v>14.8</v>
      </c>
      <c r="K109" s="186">
        <f t="shared" si="14"/>
        <v>27.55</v>
      </c>
      <c r="L109" s="186">
        <f t="shared" si="15"/>
        <v>19</v>
      </c>
      <c r="M109" s="186">
        <f t="shared" si="16"/>
        <v>29.28</v>
      </c>
      <c r="N109" s="187">
        <f t="shared" si="17"/>
        <v>38.700000000000003</v>
      </c>
      <c r="O109" s="26">
        <f t="shared" si="18"/>
        <v>129.32999999999998</v>
      </c>
      <c r="P109" s="186" t="str">
        <f t="shared" si="20"/>
        <v>D</v>
      </c>
      <c r="Q109" s="186" t="str">
        <f t="shared" si="20"/>
        <v>D</v>
      </c>
      <c r="R109" s="186" t="str">
        <f t="shared" si="21"/>
        <v>D</v>
      </c>
      <c r="S109" s="186" t="str">
        <f t="shared" si="21"/>
        <v>D</v>
      </c>
      <c r="T109" s="186" t="str">
        <f t="shared" si="21"/>
        <v>D</v>
      </c>
      <c r="U109" s="41" t="str">
        <f t="shared" si="19"/>
        <v>D</v>
      </c>
      <c r="W109" s="52"/>
      <c r="X109" s="52"/>
      <c r="Y109" s="14"/>
      <c r="Z109" s="51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52"/>
      <c r="AM109" s="52"/>
      <c r="AN109" s="52"/>
      <c r="AO109" s="52"/>
      <c r="AP109" s="35"/>
      <c r="AQ109" s="35"/>
    </row>
    <row r="110" spans="1:43" ht="15" customHeight="1" x14ac:dyDescent="0.2">
      <c r="A110" s="37">
        <v>108</v>
      </c>
      <c r="B110" s="181" t="s">
        <v>144</v>
      </c>
      <c r="C110" s="245">
        <v>2010</v>
      </c>
      <c r="D110" s="182" t="s">
        <v>47</v>
      </c>
      <c r="E110" s="183">
        <v>180</v>
      </c>
      <c r="F110" s="181">
        <v>232</v>
      </c>
      <c r="G110" s="181">
        <v>294</v>
      </c>
      <c r="H110" s="181">
        <v>11.9</v>
      </c>
      <c r="I110" s="184">
        <v>243</v>
      </c>
      <c r="J110" s="185">
        <f t="shared" si="13"/>
        <v>18.5</v>
      </c>
      <c r="K110" s="186">
        <f t="shared" si="14"/>
        <v>15.95</v>
      </c>
      <c r="L110" s="186">
        <f t="shared" si="15"/>
        <v>34.199999999999996</v>
      </c>
      <c r="M110" s="186">
        <f t="shared" si="16"/>
        <v>7.3200000000000065</v>
      </c>
      <c r="N110" s="187">
        <f t="shared" si="17"/>
        <v>53.1</v>
      </c>
      <c r="O110" s="26">
        <f t="shared" si="18"/>
        <v>129.07000000000002</v>
      </c>
      <c r="P110" s="186" t="str">
        <f t="shared" si="20"/>
        <v>D</v>
      </c>
      <c r="Q110" s="186" t="str">
        <f t="shared" si="20"/>
        <v>D</v>
      </c>
      <c r="R110" s="186" t="str">
        <f t="shared" si="21"/>
        <v>D</v>
      </c>
      <c r="S110" s="186" t="str">
        <f t="shared" si="21"/>
        <v>D</v>
      </c>
      <c r="T110" s="186" t="str">
        <f t="shared" si="21"/>
        <v>B</v>
      </c>
      <c r="U110" s="41" t="str">
        <f t="shared" si="19"/>
        <v>D</v>
      </c>
      <c r="W110" s="46"/>
      <c r="X110" s="14"/>
      <c r="Y110" s="51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52"/>
      <c r="AM110" s="52"/>
      <c r="AN110" s="52"/>
      <c r="AO110" s="52"/>
      <c r="AP110" s="35"/>
      <c r="AQ110" s="35"/>
    </row>
    <row r="111" spans="1:43" ht="15" customHeight="1" x14ac:dyDescent="0.2">
      <c r="A111" s="17">
        <v>109</v>
      </c>
      <c r="B111" s="181" t="s">
        <v>145</v>
      </c>
      <c r="C111" s="245">
        <v>2011</v>
      </c>
      <c r="D111" s="182" t="s">
        <v>36</v>
      </c>
      <c r="E111" s="183">
        <v>186</v>
      </c>
      <c r="F111" s="181">
        <v>246</v>
      </c>
      <c r="G111" s="181">
        <v>292</v>
      </c>
      <c r="H111" s="204">
        <v>14.9</v>
      </c>
      <c r="I111" s="184">
        <v>192</v>
      </c>
      <c r="J111" s="185">
        <f t="shared" si="13"/>
        <v>29.6</v>
      </c>
      <c r="K111" s="186">
        <f t="shared" si="14"/>
        <v>36.25</v>
      </c>
      <c r="L111" s="186">
        <f t="shared" si="15"/>
        <v>30.4</v>
      </c>
      <c r="M111" s="186">
        <f t="shared" si="16"/>
        <v>25.620000000000005</v>
      </c>
      <c r="N111" s="187">
        <f t="shared" si="17"/>
        <v>7.2</v>
      </c>
      <c r="O111" s="26">
        <f t="shared" si="18"/>
        <v>129.07</v>
      </c>
      <c r="P111" s="186" t="str">
        <f t="shared" si="20"/>
        <v>D</v>
      </c>
      <c r="Q111" s="186" t="str">
        <f t="shared" si="20"/>
        <v>C</v>
      </c>
      <c r="R111" s="186" t="str">
        <f t="shared" si="21"/>
        <v>D</v>
      </c>
      <c r="S111" s="186" t="str">
        <f t="shared" si="21"/>
        <v>D</v>
      </c>
      <c r="T111" s="186" t="str">
        <f t="shared" si="21"/>
        <v>D</v>
      </c>
      <c r="U111" s="41" t="str">
        <f t="shared" si="19"/>
        <v>D</v>
      </c>
      <c r="W111" s="50"/>
      <c r="X111" s="14"/>
      <c r="Y111" s="51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52"/>
      <c r="AM111" s="52"/>
      <c r="AN111" s="52"/>
      <c r="AO111" s="52"/>
      <c r="AP111" s="35"/>
      <c r="AQ111" s="35"/>
    </row>
    <row r="112" spans="1:43" ht="15" customHeight="1" x14ac:dyDescent="0.2">
      <c r="A112" s="37">
        <v>110</v>
      </c>
      <c r="B112" s="181" t="s">
        <v>146</v>
      </c>
      <c r="C112" s="245">
        <v>2011</v>
      </c>
      <c r="D112" s="182" t="s">
        <v>69</v>
      </c>
      <c r="E112" s="183">
        <v>183</v>
      </c>
      <c r="F112" s="181">
        <v>232</v>
      </c>
      <c r="G112" s="181">
        <v>294</v>
      </c>
      <c r="H112" s="181">
        <v>13.5</v>
      </c>
      <c r="I112" s="184">
        <v>224</v>
      </c>
      <c r="J112" s="185">
        <f t="shared" si="13"/>
        <v>24.05</v>
      </c>
      <c r="K112" s="186">
        <f t="shared" si="14"/>
        <v>15.95</v>
      </c>
      <c r="L112" s="186">
        <f t="shared" si="15"/>
        <v>34.199999999999996</v>
      </c>
      <c r="M112" s="186">
        <f t="shared" si="16"/>
        <v>17.080000000000002</v>
      </c>
      <c r="N112" s="187">
        <f t="shared" si="17"/>
        <v>36</v>
      </c>
      <c r="O112" s="26">
        <f t="shared" si="18"/>
        <v>127.27999999999999</v>
      </c>
      <c r="P112" s="186" t="str">
        <f t="shared" si="20"/>
        <v>D</v>
      </c>
      <c r="Q112" s="186" t="str">
        <f t="shared" si="20"/>
        <v>D</v>
      </c>
      <c r="R112" s="186" t="str">
        <f t="shared" si="21"/>
        <v>D</v>
      </c>
      <c r="S112" s="186" t="str">
        <f t="shared" si="21"/>
        <v>D</v>
      </c>
      <c r="T112" s="186" t="str">
        <f t="shared" si="21"/>
        <v>D</v>
      </c>
      <c r="U112" s="41" t="str">
        <f t="shared" si="19"/>
        <v>D</v>
      </c>
      <c r="W112" s="50"/>
      <c r="X112" s="12"/>
      <c r="Y112" s="13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52"/>
      <c r="AM112" s="52"/>
      <c r="AN112" s="52"/>
      <c r="AO112" s="52"/>
      <c r="AP112" s="35"/>
      <c r="AQ112" s="35"/>
    </row>
    <row r="113" spans="1:43" ht="15" customHeight="1" x14ac:dyDescent="0.2">
      <c r="A113" s="17">
        <v>111</v>
      </c>
      <c r="B113" s="181" t="s">
        <v>147</v>
      </c>
      <c r="C113" s="245">
        <v>2011</v>
      </c>
      <c r="D113" s="182" t="s">
        <v>47</v>
      </c>
      <c r="E113" s="183">
        <v>175</v>
      </c>
      <c r="F113" s="181">
        <v>236</v>
      </c>
      <c r="G113" s="181">
        <v>284</v>
      </c>
      <c r="H113" s="181">
        <v>17.8</v>
      </c>
      <c r="I113" s="184">
        <v>225</v>
      </c>
      <c r="J113" s="185">
        <f t="shared" si="13"/>
        <v>9.25</v>
      </c>
      <c r="K113" s="186">
        <f t="shared" si="14"/>
        <v>21.75</v>
      </c>
      <c r="L113" s="186">
        <f t="shared" si="15"/>
        <v>15.2</v>
      </c>
      <c r="M113" s="186">
        <f t="shared" si="16"/>
        <v>43.310000000000009</v>
      </c>
      <c r="N113" s="187">
        <f t="shared" si="17"/>
        <v>36.9</v>
      </c>
      <c r="O113" s="26">
        <f t="shared" si="18"/>
        <v>126.41000000000003</v>
      </c>
      <c r="P113" s="186" t="str">
        <f t="shared" si="20"/>
        <v>D</v>
      </c>
      <c r="Q113" s="186" t="str">
        <f t="shared" si="20"/>
        <v>D</v>
      </c>
      <c r="R113" s="186" t="str">
        <f t="shared" si="21"/>
        <v>D</v>
      </c>
      <c r="S113" s="186" t="str">
        <f t="shared" si="21"/>
        <v>C</v>
      </c>
      <c r="T113" s="186" t="str">
        <f t="shared" si="21"/>
        <v>D</v>
      </c>
      <c r="U113" s="41" t="str">
        <f t="shared" si="19"/>
        <v>D</v>
      </c>
      <c r="W113" s="50"/>
      <c r="X113" s="14"/>
      <c r="Y113" s="51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52"/>
      <c r="AM113" s="52"/>
      <c r="AN113" s="52"/>
      <c r="AO113" s="52"/>
      <c r="AP113" s="35"/>
      <c r="AQ113" s="35"/>
    </row>
    <row r="114" spans="1:43" ht="15" customHeight="1" x14ac:dyDescent="0.2">
      <c r="A114" s="37">
        <v>112</v>
      </c>
      <c r="B114" s="181" t="s">
        <v>148</v>
      </c>
      <c r="C114" s="245">
        <v>2010</v>
      </c>
      <c r="D114" s="182" t="s">
        <v>23</v>
      </c>
      <c r="E114" s="183">
        <v>179</v>
      </c>
      <c r="F114" s="181">
        <v>241</v>
      </c>
      <c r="G114" s="181">
        <v>294</v>
      </c>
      <c r="H114" s="181">
        <v>13.7</v>
      </c>
      <c r="I114" s="184">
        <v>215</v>
      </c>
      <c r="J114" s="185">
        <f t="shared" si="13"/>
        <v>16.650000000000002</v>
      </c>
      <c r="K114" s="186">
        <f t="shared" si="14"/>
        <v>29</v>
      </c>
      <c r="L114" s="186">
        <f t="shared" si="15"/>
        <v>34.199999999999996</v>
      </c>
      <c r="M114" s="186">
        <f t="shared" si="16"/>
        <v>18.299999999999997</v>
      </c>
      <c r="N114" s="187">
        <f t="shared" si="17"/>
        <v>27.900000000000002</v>
      </c>
      <c r="O114" s="26">
        <f t="shared" si="18"/>
        <v>126.05</v>
      </c>
      <c r="P114" s="186" t="str">
        <f t="shared" si="20"/>
        <v>D</v>
      </c>
      <c r="Q114" s="186" t="str">
        <f t="shared" si="20"/>
        <v>D</v>
      </c>
      <c r="R114" s="186" t="str">
        <f t="shared" si="21"/>
        <v>D</v>
      </c>
      <c r="S114" s="186" t="str">
        <f t="shared" si="21"/>
        <v>D</v>
      </c>
      <c r="T114" s="186" t="str">
        <f t="shared" si="21"/>
        <v>D</v>
      </c>
      <c r="U114" s="41" t="str">
        <f t="shared" si="19"/>
        <v>D</v>
      </c>
      <c r="W114" s="50"/>
      <c r="X114" s="14"/>
      <c r="Y114" s="51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52"/>
      <c r="AM114" s="52"/>
      <c r="AN114" s="52"/>
      <c r="AO114" s="52"/>
      <c r="AP114" s="35"/>
      <c r="AQ114" s="35"/>
    </row>
    <row r="115" spans="1:43" ht="15" customHeight="1" x14ac:dyDescent="0.2">
      <c r="A115" s="17">
        <v>113</v>
      </c>
      <c r="B115" s="181" t="s">
        <v>149</v>
      </c>
      <c r="C115" s="245">
        <v>2011</v>
      </c>
      <c r="D115" s="182" t="s">
        <v>23</v>
      </c>
      <c r="E115" s="183">
        <v>178</v>
      </c>
      <c r="F115" s="181">
        <v>237</v>
      </c>
      <c r="G115" s="181">
        <v>288</v>
      </c>
      <c r="H115" s="181">
        <v>15.3</v>
      </c>
      <c r="I115" s="184">
        <v>225</v>
      </c>
      <c r="J115" s="185">
        <f t="shared" si="13"/>
        <v>14.8</v>
      </c>
      <c r="K115" s="186">
        <f t="shared" si="14"/>
        <v>23.2</v>
      </c>
      <c r="L115" s="186">
        <f t="shared" si="15"/>
        <v>22.799999999999997</v>
      </c>
      <c r="M115" s="186">
        <f t="shared" si="16"/>
        <v>28.060000000000006</v>
      </c>
      <c r="N115" s="187">
        <f t="shared" si="17"/>
        <v>36.9</v>
      </c>
      <c r="O115" s="26">
        <f t="shared" si="18"/>
        <v>125.75999999999999</v>
      </c>
      <c r="P115" s="186" t="str">
        <f t="shared" ref="P115:Q146" si="22">IF(J115&gt;=1.5*65*0.5,"A",IF(J115&gt;=1.5*50*0.5,"B",IF(J115&gt;=1.5*40*0.5,"C","D")))</f>
        <v>D</v>
      </c>
      <c r="Q115" s="186" t="str">
        <f t="shared" si="22"/>
        <v>D</v>
      </c>
      <c r="R115" s="186" t="str">
        <f t="shared" ref="R115:T146" si="23">IF(L115&gt;=65,"A",IF(L115&gt;=50,"B",IF(L115&gt;=40,"C","D")))</f>
        <v>D</v>
      </c>
      <c r="S115" s="186" t="str">
        <f t="shared" si="23"/>
        <v>D</v>
      </c>
      <c r="T115" s="186" t="str">
        <f t="shared" si="23"/>
        <v>D</v>
      </c>
      <c r="U115" s="41" t="str">
        <f t="shared" si="19"/>
        <v>D</v>
      </c>
      <c r="W115" s="50"/>
      <c r="X115" s="14"/>
      <c r="Y115" s="42"/>
      <c r="Z115" s="29"/>
      <c r="AA115" s="31"/>
      <c r="AB115" s="31"/>
      <c r="AC115" s="31"/>
      <c r="AD115" s="31"/>
      <c r="AE115" s="31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</row>
    <row r="116" spans="1:43" ht="15" customHeight="1" x14ac:dyDescent="0.2">
      <c r="A116" s="37">
        <v>114</v>
      </c>
      <c r="B116" s="181" t="s">
        <v>150</v>
      </c>
      <c r="C116" s="245">
        <v>2010</v>
      </c>
      <c r="D116" s="182" t="s">
        <v>53</v>
      </c>
      <c r="E116" s="183">
        <v>177</v>
      </c>
      <c r="F116" s="181">
        <v>231</v>
      </c>
      <c r="G116" s="181">
        <v>290</v>
      </c>
      <c r="H116" s="181">
        <v>15</v>
      </c>
      <c r="I116" s="184">
        <v>233</v>
      </c>
      <c r="J116" s="185">
        <f t="shared" si="13"/>
        <v>12.950000000000001</v>
      </c>
      <c r="K116" s="186">
        <f t="shared" si="14"/>
        <v>14.5</v>
      </c>
      <c r="L116" s="186">
        <f t="shared" si="15"/>
        <v>26.599999999999998</v>
      </c>
      <c r="M116" s="186">
        <f t="shared" si="16"/>
        <v>26.230000000000004</v>
      </c>
      <c r="N116" s="187">
        <f t="shared" si="17"/>
        <v>44.1</v>
      </c>
      <c r="O116" s="26">
        <f t="shared" si="18"/>
        <v>124.38</v>
      </c>
      <c r="P116" s="186" t="str">
        <f t="shared" si="22"/>
        <v>D</v>
      </c>
      <c r="Q116" s="186" t="str">
        <f t="shared" si="22"/>
        <v>D</v>
      </c>
      <c r="R116" s="186" t="str">
        <f t="shared" si="23"/>
        <v>D</v>
      </c>
      <c r="S116" s="186" t="str">
        <f t="shared" si="23"/>
        <v>D</v>
      </c>
      <c r="T116" s="186" t="str">
        <f t="shared" si="23"/>
        <v>C</v>
      </c>
      <c r="U116" s="41" t="str">
        <f t="shared" si="19"/>
        <v>D</v>
      </c>
      <c r="W116" s="50"/>
      <c r="X116" s="205"/>
      <c r="Y116" s="205"/>
      <c r="Z116" s="205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6"/>
      <c r="AL116" s="205"/>
      <c r="AM116" s="205"/>
      <c r="AN116" s="205"/>
      <c r="AO116" s="205"/>
      <c r="AP116" s="205"/>
      <c r="AQ116" s="205"/>
    </row>
    <row r="117" spans="1:43" ht="15" customHeight="1" x14ac:dyDescent="0.2">
      <c r="A117" s="17">
        <v>115</v>
      </c>
      <c r="B117" s="190" t="s">
        <v>151</v>
      </c>
      <c r="C117" s="245">
        <v>2011</v>
      </c>
      <c r="D117" s="182" t="s">
        <v>42</v>
      </c>
      <c r="E117" s="194">
        <v>177</v>
      </c>
      <c r="F117" s="195">
        <v>237</v>
      </c>
      <c r="G117" s="195">
        <v>290</v>
      </c>
      <c r="H117" s="207">
        <v>16.2</v>
      </c>
      <c r="I117" s="208">
        <v>214</v>
      </c>
      <c r="J117" s="185">
        <f t="shared" si="13"/>
        <v>12.950000000000001</v>
      </c>
      <c r="K117" s="186">
        <f t="shared" si="14"/>
        <v>23.2</v>
      </c>
      <c r="L117" s="186">
        <f t="shared" si="15"/>
        <v>26.599999999999998</v>
      </c>
      <c r="M117" s="186">
        <f t="shared" si="16"/>
        <v>33.549999999999997</v>
      </c>
      <c r="N117" s="187">
        <f t="shared" si="17"/>
        <v>27</v>
      </c>
      <c r="O117" s="26">
        <f t="shared" si="18"/>
        <v>123.3</v>
      </c>
      <c r="P117" s="186" t="str">
        <f t="shared" si="22"/>
        <v>D</v>
      </c>
      <c r="Q117" s="186" t="str">
        <f t="shared" si="22"/>
        <v>D</v>
      </c>
      <c r="R117" s="186" t="str">
        <f t="shared" si="23"/>
        <v>D</v>
      </c>
      <c r="S117" s="186" t="str">
        <f t="shared" si="23"/>
        <v>D</v>
      </c>
      <c r="T117" s="186" t="str">
        <f t="shared" si="23"/>
        <v>D</v>
      </c>
      <c r="U117" s="41" t="str">
        <f t="shared" si="19"/>
        <v>D</v>
      </c>
      <c r="W117" s="50"/>
      <c r="X117" s="14"/>
      <c r="Y117" s="42"/>
      <c r="Z117" s="29"/>
      <c r="AA117" s="31"/>
      <c r="AB117" s="31"/>
      <c r="AC117" s="31"/>
      <c r="AD117" s="31"/>
      <c r="AE117" s="31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</row>
    <row r="118" spans="1:43" ht="15" customHeight="1" x14ac:dyDescent="0.2">
      <c r="A118" s="37">
        <v>116</v>
      </c>
      <c r="B118" s="190" t="s">
        <v>152</v>
      </c>
      <c r="C118" s="245">
        <v>2010</v>
      </c>
      <c r="D118" s="182" t="s">
        <v>69</v>
      </c>
      <c r="E118" s="183">
        <v>179</v>
      </c>
      <c r="F118" s="181">
        <v>236</v>
      </c>
      <c r="G118" s="181">
        <v>290</v>
      </c>
      <c r="H118" s="181">
        <v>13.7</v>
      </c>
      <c r="I118" s="184">
        <v>228</v>
      </c>
      <c r="J118" s="185">
        <f t="shared" si="13"/>
        <v>16.650000000000002</v>
      </c>
      <c r="K118" s="186">
        <f t="shared" si="14"/>
        <v>21.75</v>
      </c>
      <c r="L118" s="186">
        <f t="shared" si="15"/>
        <v>26.599999999999998</v>
      </c>
      <c r="M118" s="186">
        <f t="shared" si="16"/>
        <v>18.299999999999997</v>
      </c>
      <c r="N118" s="187">
        <f t="shared" si="17"/>
        <v>39.6</v>
      </c>
      <c r="O118" s="26">
        <f t="shared" si="18"/>
        <v>122.9</v>
      </c>
      <c r="P118" s="186" t="str">
        <f t="shared" si="22"/>
        <v>D</v>
      </c>
      <c r="Q118" s="186" t="str">
        <f t="shared" si="22"/>
        <v>D</v>
      </c>
      <c r="R118" s="186" t="str">
        <f t="shared" si="23"/>
        <v>D</v>
      </c>
      <c r="S118" s="186" t="str">
        <f t="shared" si="23"/>
        <v>D</v>
      </c>
      <c r="T118" s="186" t="str">
        <f t="shared" si="23"/>
        <v>D</v>
      </c>
      <c r="U118" s="41" t="str">
        <f t="shared" si="19"/>
        <v>D</v>
      </c>
      <c r="W118" s="50"/>
      <c r="X118" s="14"/>
      <c r="Y118" s="42"/>
      <c r="Z118" s="29"/>
      <c r="AA118" s="31"/>
      <c r="AB118" s="31"/>
      <c r="AC118" s="31"/>
      <c r="AD118" s="31"/>
      <c r="AE118" s="31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</row>
    <row r="119" spans="1:43" ht="15" customHeight="1" x14ac:dyDescent="0.2">
      <c r="A119" s="17">
        <v>117</v>
      </c>
      <c r="B119" s="209" t="s">
        <v>153</v>
      </c>
      <c r="C119" s="245">
        <v>2011</v>
      </c>
      <c r="D119" s="182" t="s">
        <v>31</v>
      </c>
      <c r="E119" s="210">
        <v>172</v>
      </c>
      <c r="F119" s="211">
        <v>226</v>
      </c>
      <c r="G119" s="181">
        <v>286</v>
      </c>
      <c r="H119" s="211">
        <v>15.9</v>
      </c>
      <c r="I119" s="212">
        <v>250</v>
      </c>
      <c r="J119" s="210">
        <f t="shared" si="13"/>
        <v>3.7</v>
      </c>
      <c r="K119" s="211">
        <f t="shared" si="14"/>
        <v>7.25</v>
      </c>
      <c r="L119" s="211">
        <f t="shared" si="15"/>
        <v>19</v>
      </c>
      <c r="M119" s="213">
        <f t="shared" si="16"/>
        <v>31.720000000000006</v>
      </c>
      <c r="N119" s="214">
        <f t="shared" si="17"/>
        <v>59.4</v>
      </c>
      <c r="O119" s="215">
        <f t="shared" si="18"/>
        <v>121.07</v>
      </c>
      <c r="P119" s="211" t="str">
        <f t="shared" si="22"/>
        <v>D</v>
      </c>
      <c r="Q119" s="211" t="str">
        <f t="shared" si="22"/>
        <v>D</v>
      </c>
      <c r="R119" s="211" t="str">
        <f t="shared" si="23"/>
        <v>D</v>
      </c>
      <c r="S119" s="211" t="str">
        <f t="shared" si="23"/>
        <v>D</v>
      </c>
      <c r="T119" s="211" t="str">
        <f t="shared" si="23"/>
        <v>B</v>
      </c>
      <c r="U119" s="216" t="str">
        <f t="shared" si="19"/>
        <v>D</v>
      </c>
      <c r="W119" s="50"/>
      <c r="X119" s="14"/>
      <c r="Y119" s="42"/>
      <c r="Z119" s="152"/>
      <c r="AA119" s="31"/>
      <c r="AB119" s="31"/>
      <c r="AC119" s="31"/>
      <c r="AD119" s="31"/>
      <c r="AE119" s="31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4"/>
    </row>
    <row r="120" spans="1:43" ht="15" customHeight="1" x14ac:dyDescent="0.2">
      <c r="A120" s="37">
        <v>118</v>
      </c>
      <c r="B120" s="188" t="s">
        <v>154</v>
      </c>
      <c r="C120" s="245">
        <v>2010</v>
      </c>
      <c r="D120" s="182" t="s">
        <v>25</v>
      </c>
      <c r="E120" s="183">
        <v>184</v>
      </c>
      <c r="F120" s="181">
        <v>230</v>
      </c>
      <c r="G120" s="181">
        <v>298</v>
      </c>
      <c r="H120" s="181">
        <v>10.8</v>
      </c>
      <c r="I120" s="184">
        <v>227</v>
      </c>
      <c r="J120" s="185">
        <f t="shared" si="13"/>
        <v>25.900000000000002</v>
      </c>
      <c r="K120" s="186">
        <f t="shared" si="14"/>
        <v>13.049999999999999</v>
      </c>
      <c r="L120" s="186">
        <f t="shared" si="15"/>
        <v>41.8</v>
      </c>
      <c r="M120" s="186">
        <f t="shared" si="16"/>
        <v>0.61000000000000865</v>
      </c>
      <c r="N120" s="187">
        <f t="shared" si="17"/>
        <v>38.700000000000003</v>
      </c>
      <c r="O120" s="26">
        <f t="shared" si="18"/>
        <v>120.06000000000002</v>
      </c>
      <c r="P120" s="186" t="str">
        <f t="shared" si="22"/>
        <v>D</v>
      </c>
      <c r="Q120" s="186" t="str">
        <f t="shared" si="22"/>
        <v>D</v>
      </c>
      <c r="R120" s="186" t="str">
        <f t="shared" si="23"/>
        <v>C</v>
      </c>
      <c r="S120" s="186" t="str">
        <f t="shared" si="23"/>
        <v>D</v>
      </c>
      <c r="T120" s="186" t="str">
        <f t="shared" si="23"/>
        <v>D</v>
      </c>
      <c r="U120" s="41" t="str">
        <f t="shared" si="19"/>
        <v>D</v>
      </c>
      <c r="W120" s="50"/>
      <c r="X120" s="12"/>
      <c r="Y120" s="13"/>
      <c r="Z120" s="29"/>
      <c r="AA120" s="14"/>
      <c r="AB120" s="14"/>
      <c r="AC120" s="14"/>
      <c r="AD120" s="14"/>
      <c r="AE120" s="14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</row>
    <row r="121" spans="1:43" ht="15" customHeight="1" x14ac:dyDescent="0.2">
      <c r="A121" s="17">
        <v>119</v>
      </c>
      <c r="B121" s="217" t="s">
        <v>155</v>
      </c>
      <c r="C121" s="245">
        <v>2010</v>
      </c>
      <c r="D121" s="182" t="s">
        <v>107</v>
      </c>
      <c r="E121" s="194">
        <v>176</v>
      </c>
      <c r="F121" s="195">
        <v>227</v>
      </c>
      <c r="G121" s="195">
        <v>296</v>
      </c>
      <c r="H121" s="207">
        <v>13.8</v>
      </c>
      <c r="I121" s="208">
        <v>225</v>
      </c>
      <c r="J121" s="185">
        <f t="shared" si="13"/>
        <v>11.100000000000001</v>
      </c>
      <c r="K121" s="186">
        <f t="shared" si="14"/>
        <v>8.6999999999999993</v>
      </c>
      <c r="L121" s="186">
        <f t="shared" si="15"/>
        <v>38</v>
      </c>
      <c r="M121" s="186">
        <f t="shared" si="16"/>
        <v>18.910000000000007</v>
      </c>
      <c r="N121" s="187">
        <f t="shared" si="17"/>
        <v>36.9</v>
      </c>
      <c r="O121" s="26">
        <f t="shared" si="18"/>
        <v>113.61000000000001</v>
      </c>
      <c r="P121" s="186" t="str">
        <f t="shared" si="22"/>
        <v>D</v>
      </c>
      <c r="Q121" s="186" t="str">
        <f t="shared" si="22"/>
        <v>D</v>
      </c>
      <c r="R121" s="186" t="str">
        <f t="shared" si="23"/>
        <v>D</v>
      </c>
      <c r="S121" s="186" t="str">
        <f t="shared" si="23"/>
        <v>D</v>
      </c>
      <c r="T121" s="186" t="str">
        <f t="shared" si="23"/>
        <v>D</v>
      </c>
      <c r="U121" s="41" t="str">
        <f t="shared" si="19"/>
        <v>D</v>
      </c>
      <c r="W121" s="50"/>
      <c r="X121" s="14"/>
      <c r="Y121" s="42"/>
      <c r="Z121" s="29"/>
      <c r="AA121" s="31"/>
      <c r="AB121" s="31"/>
      <c r="AC121" s="31"/>
      <c r="AD121" s="31"/>
      <c r="AE121" s="31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</row>
    <row r="122" spans="1:43" ht="15" customHeight="1" x14ac:dyDescent="0.2">
      <c r="A122" s="37">
        <v>120</v>
      </c>
      <c r="B122" s="188" t="s">
        <v>156</v>
      </c>
      <c r="C122" s="245">
        <v>2011</v>
      </c>
      <c r="D122" s="182" t="s">
        <v>21</v>
      </c>
      <c r="E122" s="183">
        <v>173</v>
      </c>
      <c r="F122" s="181">
        <v>230</v>
      </c>
      <c r="G122" s="181">
        <v>288</v>
      </c>
      <c r="H122" s="181">
        <v>16.2</v>
      </c>
      <c r="I122" s="184">
        <v>225</v>
      </c>
      <c r="J122" s="185">
        <f t="shared" si="13"/>
        <v>5.5500000000000007</v>
      </c>
      <c r="K122" s="186">
        <f t="shared" si="14"/>
        <v>13.049999999999999</v>
      </c>
      <c r="L122" s="186">
        <f t="shared" si="15"/>
        <v>22.799999999999997</v>
      </c>
      <c r="M122" s="186">
        <f t="shared" si="16"/>
        <v>33.549999999999997</v>
      </c>
      <c r="N122" s="187">
        <f t="shared" si="17"/>
        <v>36.9</v>
      </c>
      <c r="O122" s="26">
        <f t="shared" si="18"/>
        <v>111.85</v>
      </c>
      <c r="P122" s="186" t="str">
        <f t="shared" si="22"/>
        <v>D</v>
      </c>
      <c r="Q122" s="186" t="str">
        <f t="shared" si="22"/>
        <v>D</v>
      </c>
      <c r="R122" s="186" t="str">
        <f t="shared" si="23"/>
        <v>D</v>
      </c>
      <c r="S122" s="186" t="str">
        <f t="shared" si="23"/>
        <v>D</v>
      </c>
      <c r="T122" s="186" t="str">
        <f t="shared" si="23"/>
        <v>D</v>
      </c>
      <c r="U122" s="41" t="str">
        <f t="shared" si="19"/>
        <v>D</v>
      </c>
      <c r="W122" s="50"/>
      <c r="X122" s="14"/>
      <c r="Y122" s="42"/>
      <c r="Z122" s="152"/>
      <c r="AA122" s="31"/>
      <c r="AB122" s="31"/>
      <c r="AC122" s="31"/>
      <c r="AD122" s="31"/>
      <c r="AE122" s="31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</row>
    <row r="123" spans="1:43" ht="15" customHeight="1" x14ac:dyDescent="0.2">
      <c r="A123" s="17">
        <v>121</v>
      </c>
      <c r="B123" s="181" t="s">
        <v>157</v>
      </c>
      <c r="C123" s="245">
        <v>2010</v>
      </c>
      <c r="D123" s="198" t="s">
        <v>25</v>
      </c>
      <c r="E123" s="183">
        <v>177</v>
      </c>
      <c r="F123" s="181">
        <v>236</v>
      </c>
      <c r="G123" s="181">
        <v>282</v>
      </c>
      <c r="H123" s="181">
        <v>16.600000000000001</v>
      </c>
      <c r="I123" s="184">
        <v>217</v>
      </c>
      <c r="J123" s="185">
        <f t="shared" si="13"/>
        <v>12.950000000000001</v>
      </c>
      <c r="K123" s="186">
        <f t="shared" si="14"/>
        <v>21.75</v>
      </c>
      <c r="L123" s="186">
        <f t="shared" si="15"/>
        <v>11.399999999999999</v>
      </c>
      <c r="M123" s="186">
        <f t="shared" si="16"/>
        <v>35.990000000000009</v>
      </c>
      <c r="N123" s="187">
        <f t="shared" si="17"/>
        <v>29.7</v>
      </c>
      <c r="O123" s="26">
        <f t="shared" si="18"/>
        <v>111.79</v>
      </c>
      <c r="P123" s="186" t="str">
        <f t="shared" si="22"/>
        <v>D</v>
      </c>
      <c r="Q123" s="186" t="str">
        <f t="shared" si="22"/>
        <v>D</v>
      </c>
      <c r="R123" s="186" t="str">
        <f t="shared" si="23"/>
        <v>D</v>
      </c>
      <c r="S123" s="186" t="str">
        <f t="shared" si="23"/>
        <v>D</v>
      </c>
      <c r="T123" s="186" t="str">
        <f t="shared" si="23"/>
        <v>D</v>
      </c>
      <c r="U123" s="41" t="str">
        <f t="shared" si="19"/>
        <v>D</v>
      </c>
      <c r="W123" s="50"/>
      <c r="X123" s="14"/>
      <c r="Y123" s="42"/>
      <c r="Z123" s="152"/>
      <c r="AA123" s="31"/>
      <c r="AB123" s="31"/>
      <c r="AC123" s="31"/>
      <c r="AD123" s="31"/>
      <c r="AE123" s="31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</row>
    <row r="124" spans="1:43" ht="15" customHeight="1" x14ac:dyDescent="0.2">
      <c r="A124" s="37">
        <v>122</v>
      </c>
      <c r="B124" s="181" t="s">
        <v>158</v>
      </c>
      <c r="C124" s="245">
        <v>2010</v>
      </c>
      <c r="D124" s="182" t="s">
        <v>45</v>
      </c>
      <c r="E124" s="183">
        <v>174</v>
      </c>
      <c r="F124" s="181">
        <v>230</v>
      </c>
      <c r="G124" s="181">
        <v>290</v>
      </c>
      <c r="H124" s="181">
        <v>13.8</v>
      </c>
      <c r="I124" s="184">
        <v>233</v>
      </c>
      <c r="J124" s="185">
        <f t="shared" si="13"/>
        <v>7.4</v>
      </c>
      <c r="K124" s="186">
        <f t="shared" si="14"/>
        <v>13.049999999999999</v>
      </c>
      <c r="L124" s="186">
        <f t="shared" si="15"/>
        <v>26.599999999999998</v>
      </c>
      <c r="M124" s="186">
        <f t="shared" si="16"/>
        <v>18.910000000000007</v>
      </c>
      <c r="N124" s="187">
        <f t="shared" si="17"/>
        <v>44.1</v>
      </c>
      <c r="O124" s="26">
        <f t="shared" si="18"/>
        <v>110.06</v>
      </c>
      <c r="P124" s="186" t="str">
        <f t="shared" si="22"/>
        <v>D</v>
      </c>
      <c r="Q124" s="186" t="str">
        <f t="shared" si="22"/>
        <v>D</v>
      </c>
      <c r="R124" s="186" t="str">
        <f t="shared" si="23"/>
        <v>D</v>
      </c>
      <c r="S124" s="186" t="str">
        <f t="shared" si="23"/>
        <v>D</v>
      </c>
      <c r="T124" s="186" t="str">
        <f t="shared" si="23"/>
        <v>C</v>
      </c>
      <c r="U124" s="41" t="str">
        <f t="shared" si="19"/>
        <v>D</v>
      </c>
      <c r="W124" s="46"/>
      <c r="X124" s="14"/>
      <c r="Y124" s="42"/>
      <c r="Z124" s="29"/>
      <c r="AA124" s="31"/>
      <c r="AB124" s="31"/>
      <c r="AC124" s="31"/>
      <c r="AD124" s="31"/>
      <c r="AE124" s="31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</row>
    <row r="125" spans="1:43" ht="15" customHeight="1" x14ac:dyDescent="0.2">
      <c r="A125" s="17">
        <v>123</v>
      </c>
      <c r="B125" s="188" t="s">
        <v>159</v>
      </c>
      <c r="C125" s="245">
        <v>2011</v>
      </c>
      <c r="D125" s="182" t="s">
        <v>14</v>
      </c>
      <c r="E125" s="183">
        <v>176</v>
      </c>
      <c r="F125" s="181">
        <v>234</v>
      </c>
      <c r="G125" s="181">
        <v>296</v>
      </c>
      <c r="H125" s="181">
        <v>14.9</v>
      </c>
      <c r="I125" s="184">
        <v>201</v>
      </c>
      <c r="J125" s="185">
        <f t="shared" si="13"/>
        <v>11.100000000000001</v>
      </c>
      <c r="K125" s="186">
        <f t="shared" si="14"/>
        <v>18.849999999999998</v>
      </c>
      <c r="L125" s="186">
        <f t="shared" si="15"/>
        <v>38</v>
      </c>
      <c r="M125" s="186">
        <f t="shared" si="16"/>
        <v>25.620000000000005</v>
      </c>
      <c r="N125" s="187">
        <f t="shared" si="17"/>
        <v>15.3</v>
      </c>
      <c r="O125" s="26">
        <f t="shared" si="18"/>
        <v>108.87</v>
      </c>
      <c r="P125" s="186" t="str">
        <f t="shared" si="22"/>
        <v>D</v>
      </c>
      <c r="Q125" s="186" t="str">
        <f t="shared" si="22"/>
        <v>D</v>
      </c>
      <c r="R125" s="186" t="str">
        <f t="shared" si="23"/>
        <v>D</v>
      </c>
      <c r="S125" s="186" t="str">
        <f t="shared" si="23"/>
        <v>D</v>
      </c>
      <c r="T125" s="186" t="str">
        <f t="shared" si="23"/>
        <v>D</v>
      </c>
      <c r="U125" s="41" t="str">
        <f t="shared" si="19"/>
        <v>D</v>
      </c>
      <c r="W125" s="50"/>
      <c r="X125" s="14"/>
      <c r="Y125" s="51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52"/>
      <c r="AM125" s="52"/>
      <c r="AN125" s="52"/>
      <c r="AO125" s="52"/>
      <c r="AP125" s="35"/>
      <c r="AQ125" s="35"/>
    </row>
    <row r="126" spans="1:43" ht="15" customHeight="1" x14ac:dyDescent="0.2">
      <c r="A126" s="37">
        <v>124</v>
      </c>
      <c r="B126" s="181" t="s">
        <v>160</v>
      </c>
      <c r="C126" s="245">
        <v>2010</v>
      </c>
      <c r="D126" s="182" t="s">
        <v>59</v>
      </c>
      <c r="E126" s="183">
        <v>177</v>
      </c>
      <c r="F126" s="181">
        <v>227</v>
      </c>
      <c r="G126" s="181">
        <v>288</v>
      </c>
      <c r="H126" s="181">
        <v>14</v>
      </c>
      <c r="I126" s="184">
        <v>232</v>
      </c>
      <c r="J126" s="185">
        <f t="shared" si="13"/>
        <v>12.950000000000001</v>
      </c>
      <c r="K126" s="186">
        <f t="shared" si="14"/>
        <v>8.6999999999999993</v>
      </c>
      <c r="L126" s="186">
        <f t="shared" si="15"/>
        <v>22.799999999999997</v>
      </c>
      <c r="M126" s="186">
        <f t="shared" si="16"/>
        <v>20.130000000000003</v>
      </c>
      <c r="N126" s="187">
        <f t="shared" si="17"/>
        <v>43.2</v>
      </c>
      <c r="O126" s="26">
        <f t="shared" si="18"/>
        <v>107.78</v>
      </c>
      <c r="P126" s="186" t="str">
        <f t="shared" si="22"/>
        <v>D</v>
      </c>
      <c r="Q126" s="186" t="str">
        <f t="shared" si="22"/>
        <v>D</v>
      </c>
      <c r="R126" s="186" t="str">
        <f t="shared" si="23"/>
        <v>D</v>
      </c>
      <c r="S126" s="186" t="str">
        <f t="shared" si="23"/>
        <v>D</v>
      </c>
      <c r="T126" s="186" t="str">
        <f t="shared" si="23"/>
        <v>C</v>
      </c>
      <c r="U126" s="41" t="str">
        <f t="shared" si="19"/>
        <v>D</v>
      </c>
      <c r="W126" s="50"/>
      <c r="X126" s="12"/>
      <c r="Y126" s="47"/>
      <c r="Z126" s="29"/>
      <c r="AA126" s="48"/>
      <c r="AB126" s="48"/>
      <c r="AC126" s="48"/>
      <c r="AD126" s="49"/>
      <c r="AE126" s="49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</row>
    <row r="127" spans="1:43" ht="15" customHeight="1" x14ac:dyDescent="0.2">
      <c r="A127" s="17">
        <v>125</v>
      </c>
      <c r="B127" s="181" t="s">
        <v>161</v>
      </c>
      <c r="C127" s="245">
        <v>2010</v>
      </c>
      <c r="D127" s="182" t="s">
        <v>42</v>
      </c>
      <c r="E127" s="183">
        <v>179</v>
      </c>
      <c r="F127" s="181">
        <v>231</v>
      </c>
      <c r="G127" s="181">
        <v>288</v>
      </c>
      <c r="H127" s="181">
        <v>13.4</v>
      </c>
      <c r="I127" s="184">
        <v>225</v>
      </c>
      <c r="J127" s="185">
        <f t="shared" si="13"/>
        <v>16.650000000000002</v>
      </c>
      <c r="K127" s="186">
        <f t="shared" si="14"/>
        <v>14.5</v>
      </c>
      <c r="L127" s="186">
        <f t="shared" si="15"/>
        <v>22.799999999999997</v>
      </c>
      <c r="M127" s="186">
        <f t="shared" si="16"/>
        <v>16.470000000000006</v>
      </c>
      <c r="N127" s="187">
        <f t="shared" si="17"/>
        <v>36.9</v>
      </c>
      <c r="O127" s="26">
        <f t="shared" si="18"/>
        <v>107.32000000000002</v>
      </c>
      <c r="P127" s="186" t="str">
        <f t="shared" si="22"/>
        <v>D</v>
      </c>
      <c r="Q127" s="186" t="str">
        <f t="shared" si="22"/>
        <v>D</v>
      </c>
      <c r="R127" s="186" t="str">
        <f t="shared" si="23"/>
        <v>D</v>
      </c>
      <c r="S127" s="186" t="str">
        <f t="shared" si="23"/>
        <v>D</v>
      </c>
      <c r="T127" s="186" t="str">
        <f t="shared" si="23"/>
        <v>D</v>
      </c>
      <c r="U127" s="41" t="str">
        <f t="shared" si="19"/>
        <v>D</v>
      </c>
      <c r="W127" s="50"/>
      <c r="X127" s="12"/>
      <c r="Y127" s="47"/>
      <c r="Z127" s="29"/>
      <c r="AA127" s="48"/>
      <c r="AB127" s="48"/>
      <c r="AC127" s="48"/>
      <c r="AD127" s="218"/>
      <c r="AE127" s="218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</row>
    <row r="128" spans="1:43" ht="15" customHeight="1" x14ac:dyDescent="0.2">
      <c r="A128" s="37">
        <v>126</v>
      </c>
      <c r="B128" s="181" t="s">
        <v>162</v>
      </c>
      <c r="C128" s="245">
        <v>2011</v>
      </c>
      <c r="D128" s="182" t="s">
        <v>31</v>
      </c>
      <c r="E128" s="183">
        <v>175</v>
      </c>
      <c r="F128" s="181">
        <v>225</v>
      </c>
      <c r="G128" s="181">
        <v>282</v>
      </c>
      <c r="H128" s="181">
        <v>17.899999999999999</v>
      </c>
      <c r="I128" s="184">
        <v>224</v>
      </c>
      <c r="J128" s="185">
        <f t="shared" si="13"/>
        <v>9.25</v>
      </c>
      <c r="K128" s="186">
        <f t="shared" si="14"/>
        <v>5.8</v>
      </c>
      <c r="L128" s="186">
        <f t="shared" si="15"/>
        <v>11.399999999999999</v>
      </c>
      <c r="M128" s="186">
        <f t="shared" si="16"/>
        <v>43.919999999999995</v>
      </c>
      <c r="N128" s="187">
        <f t="shared" si="17"/>
        <v>36</v>
      </c>
      <c r="O128" s="26">
        <f t="shared" si="18"/>
        <v>106.36999999999999</v>
      </c>
      <c r="P128" s="186" t="str">
        <f t="shared" si="22"/>
        <v>D</v>
      </c>
      <c r="Q128" s="186" t="str">
        <f t="shared" si="22"/>
        <v>D</v>
      </c>
      <c r="R128" s="186" t="str">
        <f t="shared" si="23"/>
        <v>D</v>
      </c>
      <c r="S128" s="186" t="str">
        <f t="shared" si="23"/>
        <v>C</v>
      </c>
      <c r="T128" s="186" t="str">
        <f t="shared" si="23"/>
        <v>D</v>
      </c>
      <c r="U128" s="41" t="str">
        <f t="shared" si="19"/>
        <v>D</v>
      </c>
      <c r="W128" s="50"/>
      <c r="X128" s="51"/>
      <c r="Y128" s="42"/>
      <c r="Z128" s="29"/>
      <c r="AA128" s="31"/>
      <c r="AB128" s="31"/>
      <c r="AC128" s="31"/>
      <c r="AD128" s="31"/>
      <c r="AE128" s="31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</row>
    <row r="129" spans="1:43" ht="15" customHeight="1" x14ac:dyDescent="0.2">
      <c r="A129" s="17">
        <v>127</v>
      </c>
      <c r="B129" s="181" t="s">
        <v>163</v>
      </c>
      <c r="C129" s="245">
        <v>2011</v>
      </c>
      <c r="D129" s="182" t="s">
        <v>45</v>
      </c>
      <c r="E129" s="183">
        <v>173</v>
      </c>
      <c r="F129" s="181">
        <v>229</v>
      </c>
      <c r="G129" s="181">
        <v>290</v>
      </c>
      <c r="H129" s="181">
        <v>15.3</v>
      </c>
      <c r="I129" s="184">
        <v>222</v>
      </c>
      <c r="J129" s="185">
        <f t="shared" si="13"/>
        <v>5.5500000000000007</v>
      </c>
      <c r="K129" s="186">
        <f t="shared" si="14"/>
        <v>11.6</v>
      </c>
      <c r="L129" s="186">
        <f t="shared" si="15"/>
        <v>26.599999999999998</v>
      </c>
      <c r="M129" s="186">
        <f t="shared" si="16"/>
        <v>28.060000000000006</v>
      </c>
      <c r="N129" s="187">
        <f t="shared" si="17"/>
        <v>34.200000000000003</v>
      </c>
      <c r="O129" s="26">
        <f t="shared" si="18"/>
        <v>106.01</v>
      </c>
      <c r="P129" s="186" t="str">
        <f t="shared" si="22"/>
        <v>D</v>
      </c>
      <c r="Q129" s="186" t="str">
        <f t="shared" si="22"/>
        <v>D</v>
      </c>
      <c r="R129" s="186" t="str">
        <f t="shared" si="23"/>
        <v>D</v>
      </c>
      <c r="S129" s="186" t="str">
        <f t="shared" si="23"/>
        <v>D</v>
      </c>
      <c r="T129" s="186" t="str">
        <f t="shared" si="23"/>
        <v>D</v>
      </c>
      <c r="U129" s="41" t="str">
        <f t="shared" si="19"/>
        <v>D</v>
      </c>
      <c r="W129" s="50"/>
      <c r="X129" s="14"/>
      <c r="Y129" s="42"/>
      <c r="Z129" s="29"/>
      <c r="AA129" s="31"/>
      <c r="AB129" s="31"/>
      <c r="AC129" s="31"/>
      <c r="AD129" s="31"/>
      <c r="AE129" s="31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</row>
    <row r="130" spans="1:43" ht="15" customHeight="1" x14ac:dyDescent="0.2">
      <c r="A130" s="37">
        <v>128</v>
      </c>
      <c r="B130" s="181" t="s">
        <v>164</v>
      </c>
      <c r="C130" s="245">
        <v>2011</v>
      </c>
      <c r="D130" s="182" t="s">
        <v>25</v>
      </c>
      <c r="E130" s="183">
        <v>183</v>
      </c>
      <c r="F130" s="181">
        <v>239</v>
      </c>
      <c r="G130" s="181">
        <v>286</v>
      </c>
      <c r="H130" s="181">
        <v>14.3</v>
      </c>
      <c r="I130" s="184">
        <v>200</v>
      </c>
      <c r="J130" s="185">
        <f t="shared" si="13"/>
        <v>24.05</v>
      </c>
      <c r="K130" s="186">
        <f t="shared" si="14"/>
        <v>26.099999999999998</v>
      </c>
      <c r="L130" s="186">
        <f t="shared" si="15"/>
        <v>19</v>
      </c>
      <c r="M130" s="186">
        <f t="shared" si="16"/>
        <v>21.960000000000008</v>
      </c>
      <c r="N130" s="187">
        <f t="shared" si="17"/>
        <v>14.4</v>
      </c>
      <c r="O130" s="26">
        <f t="shared" si="18"/>
        <v>105.51000000000002</v>
      </c>
      <c r="P130" s="186" t="str">
        <f t="shared" si="22"/>
        <v>D</v>
      </c>
      <c r="Q130" s="186" t="str">
        <f t="shared" si="22"/>
        <v>D</v>
      </c>
      <c r="R130" s="186" t="str">
        <f t="shared" si="23"/>
        <v>D</v>
      </c>
      <c r="S130" s="186" t="str">
        <f t="shared" si="23"/>
        <v>D</v>
      </c>
      <c r="T130" s="186" t="str">
        <f t="shared" si="23"/>
        <v>D</v>
      </c>
      <c r="U130" s="41" t="str">
        <f t="shared" si="19"/>
        <v>D</v>
      </c>
      <c r="W130" s="50"/>
      <c r="X130" s="12"/>
      <c r="Y130" s="47"/>
      <c r="Z130" s="29"/>
      <c r="AA130" s="31"/>
      <c r="AB130" s="31"/>
      <c r="AC130" s="31"/>
      <c r="AD130" s="31"/>
      <c r="AE130" s="31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</row>
    <row r="131" spans="1:43" ht="15" customHeight="1" x14ac:dyDescent="0.2">
      <c r="A131" s="17">
        <v>129</v>
      </c>
      <c r="B131" s="188" t="s">
        <v>165</v>
      </c>
      <c r="C131" s="245">
        <v>2011</v>
      </c>
      <c r="D131" s="201" t="s">
        <v>82</v>
      </c>
      <c r="E131" s="183">
        <v>163</v>
      </c>
      <c r="F131" s="181">
        <v>236</v>
      </c>
      <c r="G131" s="181">
        <v>294</v>
      </c>
      <c r="H131" s="181">
        <v>13.3</v>
      </c>
      <c r="I131" s="184">
        <v>219</v>
      </c>
      <c r="J131" s="185">
        <f t="shared" ref="J131:J190" si="24">MAX(0,(E131-170)*3.7)*0.5</f>
        <v>0</v>
      </c>
      <c r="K131" s="186">
        <f t="shared" ref="K131:K190" si="25">MAX(0,(F131-221)*2.9)*0.5</f>
        <v>21.75</v>
      </c>
      <c r="L131" s="186">
        <f t="shared" ref="L131:L190" si="26">MAX(0,(G131-276)*1.9)</f>
        <v>34.199999999999996</v>
      </c>
      <c r="M131" s="186">
        <f t="shared" ref="M131:M173" si="27">MAX(0,(H131-10.7)*6.1)</f>
        <v>15.860000000000008</v>
      </c>
      <c r="N131" s="187">
        <f t="shared" ref="N131:N190" si="28">+MAX(0,(I131-184)*0.9)</f>
        <v>31.5</v>
      </c>
      <c r="O131" s="26">
        <f t="shared" ref="O131:O190" si="29">+SUM(J131:N131)</f>
        <v>103.31</v>
      </c>
      <c r="P131" s="186" t="str">
        <f t="shared" si="22"/>
        <v>D</v>
      </c>
      <c r="Q131" s="186" t="str">
        <f t="shared" si="22"/>
        <v>D</v>
      </c>
      <c r="R131" s="186" t="str">
        <f t="shared" si="23"/>
        <v>D</v>
      </c>
      <c r="S131" s="186" t="str">
        <f t="shared" si="23"/>
        <v>D</v>
      </c>
      <c r="T131" s="186" t="str">
        <f t="shared" si="23"/>
        <v>D</v>
      </c>
      <c r="U131" s="41" t="str">
        <f t="shared" ref="U131:U190" si="30">+IF(O131&gt;=(0.5+0.5+1+1+1)*65,"A",IF(O131&gt;=(0.5+0.5+1+1+1)*50,"B",IF(O131&gt;=(0.5+0.5+1+1+1)*40,"C","D")))</f>
        <v>D</v>
      </c>
      <c r="W131" s="50"/>
      <c r="X131" s="14"/>
      <c r="Y131" s="51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52"/>
      <c r="AK131" s="52"/>
      <c r="AL131" s="52"/>
      <c r="AM131" s="52"/>
      <c r="AN131" s="52"/>
      <c r="AO131" s="52"/>
      <c r="AP131" s="35"/>
      <c r="AQ131" s="35"/>
    </row>
    <row r="132" spans="1:43" ht="15" customHeight="1" x14ac:dyDescent="0.2">
      <c r="A132" s="37">
        <v>130</v>
      </c>
      <c r="B132" s="188" t="s">
        <v>166</v>
      </c>
      <c r="C132" s="245">
        <v>2012</v>
      </c>
      <c r="D132" s="182" t="s">
        <v>25</v>
      </c>
      <c r="E132" s="183">
        <v>174</v>
      </c>
      <c r="F132" s="181">
        <v>244</v>
      </c>
      <c r="G132" s="181">
        <v>290</v>
      </c>
      <c r="H132" s="181">
        <v>12</v>
      </c>
      <c r="I132" s="184">
        <v>215</v>
      </c>
      <c r="J132" s="185">
        <f t="shared" si="24"/>
        <v>7.4</v>
      </c>
      <c r="K132" s="186">
        <f t="shared" si="25"/>
        <v>33.35</v>
      </c>
      <c r="L132" s="186">
        <f t="shared" si="26"/>
        <v>26.599999999999998</v>
      </c>
      <c r="M132" s="186">
        <f t="shared" si="27"/>
        <v>7.9300000000000042</v>
      </c>
      <c r="N132" s="187">
        <f t="shared" si="28"/>
        <v>27.900000000000002</v>
      </c>
      <c r="O132" s="26">
        <f t="shared" si="29"/>
        <v>103.18</v>
      </c>
      <c r="P132" s="186" t="str">
        <f t="shared" si="22"/>
        <v>D</v>
      </c>
      <c r="Q132" s="186" t="str">
        <f t="shared" si="22"/>
        <v>C</v>
      </c>
      <c r="R132" s="186" t="str">
        <f t="shared" si="23"/>
        <v>D</v>
      </c>
      <c r="S132" s="186" t="str">
        <f t="shared" si="23"/>
        <v>D</v>
      </c>
      <c r="T132" s="186" t="str">
        <f t="shared" si="23"/>
        <v>D</v>
      </c>
      <c r="U132" s="41" t="str">
        <f t="shared" si="30"/>
        <v>D</v>
      </c>
      <c r="W132" s="52"/>
      <c r="X132" s="14"/>
      <c r="Y132" s="42"/>
      <c r="Z132" s="29"/>
      <c r="AA132" s="31"/>
      <c r="AB132" s="31"/>
      <c r="AC132" s="31"/>
      <c r="AD132" s="31"/>
      <c r="AE132" s="31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</row>
    <row r="133" spans="1:43" ht="15" customHeight="1" x14ac:dyDescent="0.2">
      <c r="A133" s="17">
        <v>131</v>
      </c>
      <c r="B133" s="181" t="s">
        <v>167</v>
      </c>
      <c r="C133" s="245">
        <v>2012</v>
      </c>
      <c r="D133" s="182" t="s">
        <v>53</v>
      </c>
      <c r="E133" s="183">
        <v>171</v>
      </c>
      <c r="F133" s="181">
        <v>224</v>
      </c>
      <c r="G133" s="181">
        <v>286</v>
      </c>
      <c r="H133" s="181">
        <v>16</v>
      </c>
      <c r="I133" s="184">
        <v>233</v>
      </c>
      <c r="J133" s="185">
        <f t="shared" si="24"/>
        <v>1.85</v>
      </c>
      <c r="K133" s="186">
        <f t="shared" si="25"/>
        <v>4.3499999999999996</v>
      </c>
      <c r="L133" s="186">
        <f t="shared" si="26"/>
        <v>19</v>
      </c>
      <c r="M133" s="186">
        <f t="shared" si="27"/>
        <v>32.330000000000005</v>
      </c>
      <c r="N133" s="187">
        <f t="shared" si="28"/>
        <v>44.1</v>
      </c>
      <c r="O133" s="26">
        <f t="shared" si="29"/>
        <v>101.63</v>
      </c>
      <c r="P133" s="186" t="str">
        <f t="shared" si="22"/>
        <v>D</v>
      </c>
      <c r="Q133" s="186" t="str">
        <f t="shared" si="22"/>
        <v>D</v>
      </c>
      <c r="R133" s="186" t="str">
        <f t="shared" si="23"/>
        <v>D</v>
      </c>
      <c r="S133" s="186" t="str">
        <f t="shared" si="23"/>
        <v>D</v>
      </c>
      <c r="T133" s="186" t="str">
        <f t="shared" si="23"/>
        <v>C</v>
      </c>
      <c r="U133" s="41" t="str">
        <f t="shared" si="30"/>
        <v>D</v>
      </c>
      <c r="W133" s="46"/>
      <c r="X133" s="14"/>
      <c r="Y133" s="51"/>
      <c r="Z133" s="29"/>
      <c r="AA133" s="31"/>
      <c r="AB133" s="31"/>
      <c r="AC133" s="31"/>
      <c r="AD133" s="31"/>
      <c r="AE133" s="31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</row>
    <row r="134" spans="1:43" ht="15" customHeight="1" x14ac:dyDescent="0.2">
      <c r="A134" s="37">
        <v>132</v>
      </c>
      <c r="B134" s="188" t="s">
        <v>168</v>
      </c>
      <c r="C134" s="245">
        <v>2011</v>
      </c>
      <c r="D134" s="182" t="s">
        <v>75</v>
      </c>
      <c r="E134" s="183">
        <v>174</v>
      </c>
      <c r="F134" s="181">
        <v>225</v>
      </c>
      <c r="G134" s="181">
        <v>288</v>
      </c>
      <c r="H134" s="181">
        <v>17</v>
      </c>
      <c r="I134" s="184">
        <v>211</v>
      </c>
      <c r="J134" s="185">
        <f t="shared" si="24"/>
        <v>7.4</v>
      </c>
      <c r="K134" s="186">
        <f t="shared" si="25"/>
        <v>5.8</v>
      </c>
      <c r="L134" s="186">
        <f t="shared" si="26"/>
        <v>22.799999999999997</v>
      </c>
      <c r="M134" s="186">
        <f t="shared" si="27"/>
        <v>38.43</v>
      </c>
      <c r="N134" s="187">
        <f t="shared" si="28"/>
        <v>24.3</v>
      </c>
      <c r="O134" s="26">
        <f t="shared" si="29"/>
        <v>98.73</v>
      </c>
      <c r="P134" s="186" t="str">
        <f t="shared" si="22"/>
        <v>D</v>
      </c>
      <c r="Q134" s="186" t="str">
        <f t="shared" si="22"/>
        <v>D</v>
      </c>
      <c r="R134" s="186" t="str">
        <f t="shared" si="23"/>
        <v>D</v>
      </c>
      <c r="S134" s="186" t="str">
        <f t="shared" si="23"/>
        <v>D</v>
      </c>
      <c r="T134" s="186" t="str">
        <f t="shared" si="23"/>
        <v>D</v>
      </c>
      <c r="U134" s="41" t="str">
        <f t="shared" si="30"/>
        <v>D</v>
      </c>
      <c r="W134" s="50"/>
      <c r="X134" s="12"/>
      <c r="Y134" s="13"/>
      <c r="Z134" s="152"/>
      <c r="AA134" s="30"/>
      <c r="AB134" s="30"/>
      <c r="AC134" s="30"/>
      <c r="AD134" s="104"/>
      <c r="AE134" s="104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</row>
    <row r="135" spans="1:43" ht="15" customHeight="1" x14ac:dyDescent="0.2">
      <c r="A135" s="17">
        <v>133</v>
      </c>
      <c r="B135" s="188" t="s">
        <v>169</v>
      </c>
      <c r="C135" s="37">
        <v>2011</v>
      </c>
      <c r="D135" s="182" t="s">
        <v>21</v>
      </c>
      <c r="E135" s="183">
        <v>177</v>
      </c>
      <c r="F135" s="181">
        <v>232</v>
      </c>
      <c r="G135" s="181">
        <v>282</v>
      </c>
      <c r="H135" s="181">
        <v>16</v>
      </c>
      <c r="I135" s="184">
        <v>210</v>
      </c>
      <c r="J135" s="185">
        <f t="shared" si="24"/>
        <v>12.950000000000001</v>
      </c>
      <c r="K135" s="186">
        <f t="shared" si="25"/>
        <v>15.95</v>
      </c>
      <c r="L135" s="186">
        <f t="shared" si="26"/>
        <v>11.399999999999999</v>
      </c>
      <c r="M135" s="186">
        <f t="shared" si="27"/>
        <v>32.330000000000005</v>
      </c>
      <c r="N135" s="187">
        <f t="shared" si="28"/>
        <v>23.400000000000002</v>
      </c>
      <c r="O135" s="26">
        <f t="shared" si="29"/>
        <v>96.03</v>
      </c>
      <c r="P135" s="186" t="str">
        <f t="shared" si="22"/>
        <v>D</v>
      </c>
      <c r="Q135" s="186" t="str">
        <f t="shared" si="22"/>
        <v>D</v>
      </c>
      <c r="R135" s="186" t="str">
        <f t="shared" si="23"/>
        <v>D</v>
      </c>
      <c r="S135" s="186" t="str">
        <f t="shared" si="23"/>
        <v>D</v>
      </c>
      <c r="T135" s="186" t="str">
        <f t="shared" si="23"/>
        <v>D</v>
      </c>
      <c r="U135" s="41" t="str">
        <f t="shared" si="30"/>
        <v>D</v>
      </c>
      <c r="X135" s="14"/>
      <c r="Y135" s="42"/>
      <c r="Z135" s="29"/>
      <c r="AA135" s="31"/>
      <c r="AB135" s="31"/>
      <c r="AC135" s="31"/>
      <c r="AD135" s="31"/>
      <c r="AE135" s="31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</row>
    <row r="136" spans="1:43" ht="15" customHeight="1" x14ac:dyDescent="0.2">
      <c r="A136" s="37">
        <v>134</v>
      </c>
      <c r="B136" s="188" t="s">
        <v>170</v>
      </c>
      <c r="C136" s="37">
        <v>2011</v>
      </c>
      <c r="D136" s="182" t="s">
        <v>21</v>
      </c>
      <c r="E136" s="183">
        <v>181</v>
      </c>
      <c r="F136" s="181">
        <v>236</v>
      </c>
      <c r="G136" s="181">
        <v>284</v>
      </c>
      <c r="H136" s="181">
        <v>13</v>
      </c>
      <c r="I136" s="184">
        <v>210</v>
      </c>
      <c r="J136" s="185">
        <f t="shared" si="24"/>
        <v>20.350000000000001</v>
      </c>
      <c r="K136" s="186">
        <f t="shared" si="25"/>
        <v>21.75</v>
      </c>
      <c r="L136" s="186">
        <f t="shared" si="26"/>
        <v>15.2</v>
      </c>
      <c r="M136" s="186">
        <f t="shared" si="27"/>
        <v>14.030000000000003</v>
      </c>
      <c r="N136" s="187">
        <f t="shared" si="28"/>
        <v>23.400000000000002</v>
      </c>
      <c r="O136" s="26">
        <f t="shared" si="29"/>
        <v>94.73</v>
      </c>
      <c r="P136" s="186" t="str">
        <f t="shared" si="22"/>
        <v>D</v>
      </c>
      <c r="Q136" s="186" t="str">
        <f t="shared" si="22"/>
        <v>D</v>
      </c>
      <c r="R136" s="186" t="str">
        <f t="shared" si="23"/>
        <v>D</v>
      </c>
      <c r="S136" s="186" t="str">
        <f t="shared" si="23"/>
        <v>D</v>
      </c>
      <c r="T136" s="186" t="str">
        <f t="shared" si="23"/>
        <v>D</v>
      </c>
      <c r="U136" s="41" t="str">
        <f t="shared" si="30"/>
        <v>D</v>
      </c>
      <c r="X136" s="53"/>
      <c r="Y136" s="219"/>
      <c r="Z136" s="29"/>
      <c r="AA136" s="220"/>
      <c r="AB136" s="220"/>
      <c r="AC136" s="220"/>
      <c r="AD136" s="220"/>
      <c r="AE136" s="220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</row>
    <row r="137" spans="1:43" ht="15" customHeight="1" x14ac:dyDescent="0.2">
      <c r="A137" s="17">
        <v>135</v>
      </c>
      <c r="B137" s="181" t="s">
        <v>171</v>
      </c>
      <c r="C137" s="245">
        <v>2010</v>
      </c>
      <c r="D137" s="182" t="s">
        <v>33</v>
      </c>
      <c r="E137" s="183">
        <v>172</v>
      </c>
      <c r="F137" s="181">
        <v>225</v>
      </c>
      <c r="G137" s="181">
        <v>275</v>
      </c>
      <c r="H137" s="181">
        <v>17.5</v>
      </c>
      <c r="I137" s="184">
        <v>232</v>
      </c>
      <c r="J137" s="185">
        <f t="shared" si="24"/>
        <v>3.7</v>
      </c>
      <c r="K137" s="186">
        <f t="shared" si="25"/>
        <v>5.8</v>
      </c>
      <c r="L137" s="186">
        <f t="shared" si="26"/>
        <v>0</v>
      </c>
      <c r="M137" s="186">
        <f t="shared" si="27"/>
        <v>41.480000000000004</v>
      </c>
      <c r="N137" s="187">
        <f t="shared" si="28"/>
        <v>43.2</v>
      </c>
      <c r="O137" s="26">
        <f t="shared" si="29"/>
        <v>94.18</v>
      </c>
      <c r="P137" s="186" t="str">
        <f t="shared" si="22"/>
        <v>D</v>
      </c>
      <c r="Q137" s="186" t="str">
        <f t="shared" si="22"/>
        <v>D</v>
      </c>
      <c r="R137" s="186" t="str">
        <f t="shared" si="23"/>
        <v>D</v>
      </c>
      <c r="S137" s="186" t="str">
        <f t="shared" si="23"/>
        <v>C</v>
      </c>
      <c r="T137" s="186" t="str">
        <f t="shared" si="23"/>
        <v>C</v>
      </c>
      <c r="U137" s="41" t="str">
        <f t="shared" si="30"/>
        <v>D</v>
      </c>
      <c r="W137" s="50"/>
      <c r="X137" s="14"/>
      <c r="Y137" s="42"/>
      <c r="Z137" s="29"/>
      <c r="AA137" s="31"/>
      <c r="AB137" s="31"/>
      <c r="AC137" s="31"/>
      <c r="AD137" s="31"/>
      <c r="AE137" s="31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</row>
    <row r="138" spans="1:43" ht="15" customHeight="1" x14ac:dyDescent="0.2">
      <c r="A138" s="37">
        <v>136</v>
      </c>
      <c r="B138" s="181" t="s">
        <v>172</v>
      </c>
      <c r="C138" s="245">
        <v>2011</v>
      </c>
      <c r="D138" s="182" t="s">
        <v>25</v>
      </c>
      <c r="E138" s="183">
        <v>170</v>
      </c>
      <c r="F138" s="181">
        <v>223</v>
      </c>
      <c r="G138" s="181">
        <v>270</v>
      </c>
      <c r="H138" s="181">
        <v>12.9</v>
      </c>
      <c r="I138" s="184">
        <v>270</v>
      </c>
      <c r="J138" s="185">
        <f t="shared" si="24"/>
        <v>0</v>
      </c>
      <c r="K138" s="186">
        <f t="shared" si="25"/>
        <v>2.9</v>
      </c>
      <c r="L138" s="186">
        <f t="shared" si="26"/>
        <v>0</v>
      </c>
      <c r="M138" s="186">
        <f t="shared" si="27"/>
        <v>13.420000000000005</v>
      </c>
      <c r="N138" s="187">
        <f t="shared" si="28"/>
        <v>77.400000000000006</v>
      </c>
      <c r="O138" s="26">
        <f t="shared" si="29"/>
        <v>93.720000000000013</v>
      </c>
      <c r="P138" s="186" t="str">
        <f t="shared" si="22"/>
        <v>D</v>
      </c>
      <c r="Q138" s="186" t="str">
        <f t="shared" si="22"/>
        <v>D</v>
      </c>
      <c r="R138" s="186" t="str">
        <f t="shared" si="23"/>
        <v>D</v>
      </c>
      <c r="S138" s="186" t="str">
        <f t="shared" si="23"/>
        <v>D</v>
      </c>
      <c r="T138" s="186" t="str">
        <f t="shared" si="23"/>
        <v>A</v>
      </c>
      <c r="U138" s="41" t="str">
        <f t="shared" si="30"/>
        <v>D</v>
      </c>
      <c r="W138" s="50"/>
      <c r="X138" s="12"/>
      <c r="Y138" s="47"/>
      <c r="Z138" s="152"/>
      <c r="AA138" s="31"/>
      <c r="AB138" s="31"/>
      <c r="AC138" s="31"/>
      <c r="AD138" s="31"/>
      <c r="AE138" s="31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</row>
    <row r="139" spans="1:43" ht="15" customHeight="1" x14ac:dyDescent="0.2">
      <c r="A139" s="17">
        <v>137</v>
      </c>
      <c r="B139" s="181" t="s">
        <v>173</v>
      </c>
      <c r="C139" s="245">
        <v>2010</v>
      </c>
      <c r="D139" s="182" t="s">
        <v>69</v>
      </c>
      <c r="E139" s="183">
        <v>179</v>
      </c>
      <c r="F139" s="181">
        <v>232</v>
      </c>
      <c r="G139" s="181">
        <v>286</v>
      </c>
      <c r="H139" s="181">
        <v>11.7</v>
      </c>
      <c r="I139" s="184">
        <v>221</v>
      </c>
      <c r="J139" s="185">
        <f t="shared" si="24"/>
        <v>16.650000000000002</v>
      </c>
      <c r="K139" s="186">
        <f t="shared" si="25"/>
        <v>15.95</v>
      </c>
      <c r="L139" s="186">
        <f t="shared" si="26"/>
        <v>19</v>
      </c>
      <c r="M139" s="186">
        <f t="shared" si="27"/>
        <v>6.1</v>
      </c>
      <c r="N139" s="187">
        <f t="shared" si="28"/>
        <v>33.300000000000004</v>
      </c>
      <c r="O139" s="26">
        <f t="shared" si="29"/>
        <v>91</v>
      </c>
      <c r="P139" s="186" t="str">
        <f t="shared" si="22"/>
        <v>D</v>
      </c>
      <c r="Q139" s="186" t="str">
        <f t="shared" si="22"/>
        <v>D</v>
      </c>
      <c r="R139" s="186" t="str">
        <f t="shared" si="23"/>
        <v>D</v>
      </c>
      <c r="S139" s="186" t="str">
        <f t="shared" si="23"/>
        <v>D</v>
      </c>
      <c r="T139" s="186" t="str">
        <f t="shared" si="23"/>
        <v>D</v>
      </c>
      <c r="U139" s="41" t="str">
        <f t="shared" si="30"/>
        <v>D</v>
      </c>
      <c r="W139" s="50"/>
      <c r="X139" s="14"/>
      <c r="Y139" s="42"/>
      <c r="Z139" s="29"/>
      <c r="AA139" s="31"/>
      <c r="AB139" s="31"/>
      <c r="AC139" s="31"/>
      <c r="AD139" s="31"/>
      <c r="AE139" s="31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</row>
    <row r="140" spans="1:43" ht="15" customHeight="1" x14ac:dyDescent="0.2">
      <c r="A140" s="37">
        <v>138</v>
      </c>
      <c r="B140" s="181" t="s">
        <v>174</v>
      </c>
      <c r="C140" s="245">
        <v>2011</v>
      </c>
      <c r="D140" s="182" t="s">
        <v>25</v>
      </c>
      <c r="E140" s="183">
        <v>177</v>
      </c>
      <c r="F140" s="181">
        <v>232</v>
      </c>
      <c r="G140" s="181">
        <v>284</v>
      </c>
      <c r="H140" s="181">
        <v>11.6</v>
      </c>
      <c r="I140" s="184">
        <v>230</v>
      </c>
      <c r="J140" s="185">
        <f t="shared" si="24"/>
        <v>12.950000000000001</v>
      </c>
      <c r="K140" s="186">
        <f t="shared" si="25"/>
        <v>15.95</v>
      </c>
      <c r="L140" s="186">
        <f t="shared" si="26"/>
        <v>15.2</v>
      </c>
      <c r="M140" s="186">
        <f t="shared" si="27"/>
        <v>5.490000000000002</v>
      </c>
      <c r="N140" s="187">
        <f t="shared" si="28"/>
        <v>41.4</v>
      </c>
      <c r="O140" s="26">
        <f t="shared" si="29"/>
        <v>90.99</v>
      </c>
      <c r="P140" s="186" t="str">
        <f t="shared" si="22"/>
        <v>D</v>
      </c>
      <c r="Q140" s="186" t="str">
        <f t="shared" si="22"/>
        <v>D</v>
      </c>
      <c r="R140" s="186" t="str">
        <f t="shared" si="23"/>
        <v>D</v>
      </c>
      <c r="S140" s="186" t="str">
        <f t="shared" si="23"/>
        <v>D</v>
      </c>
      <c r="T140" s="186" t="str">
        <f t="shared" si="23"/>
        <v>C</v>
      </c>
      <c r="U140" s="41" t="str">
        <f t="shared" si="30"/>
        <v>D</v>
      </c>
      <c r="W140" s="52"/>
      <c r="X140" s="14"/>
      <c r="Y140" s="42"/>
      <c r="Z140" s="29"/>
      <c r="AA140" s="31"/>
      <c r="AB140" s="31"/>
      <c r="AC140" s="31"/>
      <c r="AD140" s="31"/>
      <c r="AE140" s="31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</row>
    <row r="141" spans="1:43" ht="15" customHeight="1" x14ac:dyDescent="0.2">
      <c r="A141" s="17">
        <v>139</v>
      </c>
      <c r="B141" s="181" t="s">
        <v>175</v>
      </c>
      <c r="C141" s="245">
        <v>2012</v>
      </c>
      <c r="D141" s="182" t="s">
        <v>31</v>
      </c>
      <c r="E141" s="183">
        <v>173</v>
      </c>
      <c r="F141" s="181">
        <v>230</v>
      </c>
      <c r="G141" s="181">
        <v>282</v>
      </c>
      <c r="H141" s="181">
        <v>14.6</v>
      </c>
      <c r="I141" s="184">
        <v>225</v>
      </c>
      <c r="J141" s="185">
        <f t="shared" si="24"/>
        <v>5.5500000000000007</v>
      </c>
      <c r="K141" s="186">
        <f t="shared" si="25"/>
        <v>13.049999999999999</v>
      </c>
      <c r="L141" s="186">
        <f t="shared" si="26"/>
        <v>11.399999999999999</v>
      </c>
      <c r="M141" s="186">
        <f t="shared" si="27"/>
        <v>23.79</v>
      </c>
      <c r="N141" s="187">
        <f t="shared" si="28"/>
        <v>36.9</v>
      </c>
      <c r="O141" s="26">
        <f t="shared" si="29"/>
        <v>90.69</v>
      </c>
      <c r="P141" s="186" t="str">
        <f t="shared" si="22"/>
        <v>D</v>
      </c>
      <c r="Q141" s="186" t="str">
        <f t="shared" si="22"/>
        <v>D</v>
      </c>
      <c r="R141" s="186" t="str">
        <f t="shared" si="23"/>
        <v>D</v>
      </c>
      <c r="S141" s="186" t="str">
        <f t="shared" si="23"/>
        <v>D</v>
      </c>
      <c r="T141" s="186" t="str">
        <f t="shared" si="23"/>
        <v>D</v>
      </c>
      <c r="U141" s="41" t="str">
        <f t="shared" si="30"/>
        <v>D</v>
      </c>
      <c r="W141" s="46"/>
      <c r="X141" s="205"/>
      <c r="Y141" s="205"/>
      <c r="Z141" s="205"/>
      <c r="AA141" s="206"/>
      <c r="AB141" s="206"/>
      <c r="AC141" s="206"/>
      <c r="AD141" s="206"/>
      <c r="AE141" s="206"/>
      <c r="AF141" s="206"/>
      <c r="AG141" s="206"/>
      <c r="AH141" s="206"/>
      <c r="AI141" s="206"/>
      <c r="AJ141" s="206"/>
      <c r="AK141" s="206"/>
      <c r="AL141" s="205"/>
      <c r="AM141" s="205"/>
      <c r="AN141" s="205"/>
      <c r="AO141" s="205"/>
      <c r="AP141" s="205"/>
      <c r="AQ141" s="205"/>
    </row>
    <row r="142" spans="1:43" ht="15" customHeight="1" x14ac:dyDescent="0.2">
      <c r="A142" s="37">
        <v>140</v>
      </c>
      <c r="B142" s="221" t="s">
        <v>176</v>
      </c>
      <c r="C142" s="245">
        <v>2010</v>
      </c>
      <c r="D142" s="182" t="s">
        <v>25</v>
      </c>
      <c r="E142" s="222">
        <v>176</v>
      </c>
      <c r="F142" s="223">
        <v>226</v>
      </c>
      <c r="G142" s="223">
        <v>282</v>
      </c>
      <c r="H142" s="224">
        <v>15.7</v>
      </c>
      <c r="I142" s="225">
        <v>217</v>
      </c>
      <c r="J142" s="185">
        <f t="shared" si="24"/>
        <v>11.100000000000001</v>
      </c>
      <c r="K142" s="186">
        <f t="shared" si="25"/>
        <v>7.25</v>
      </c>
      <c r="L142" s="186">
        <f t="shared" si="26"/>
        <v>11.399999999999999</v>
      </c>
      <c r="M142" s="186">
        <f t="shared" si="27"/>
        <v>30.5</v>
      </c>
      <c r="N142" s="187">
        <f t="shared" si="28"/>
        <v>29.7</v>
      </c>
      <c r="O142" s="26">
        <f t="shared" si="29"/>
        <v>89.95</v>
      </c>
      <c r="P142" s="186" t="str">
        <f t="shared" si="22"/>
        <v>D</v>
      </c>
      <c r="Q142" s="186" t="str">
        <f t="shared" si="22"/>
        <v>D</v>
      </c>
      <c r="R142" s="186" t="str">
        <f t="shared" si="23"/>
        <v>D</v>
      </c>
      <c r="S142" s="186" t="str">
        <f t="shared" si="23"/>
        <v>D</v>
      </c>
      <c r="T142" s="186" t="str">
        <f t="shared" si="23"/>
        <v>D</v>
      </c>
      <c r="U142" s="41" t="str">
        <f t="shared" si="30"/>
        <v>D</v>
      </c>
      <c r="W142" s="50"/>
      <c r="X142" s="14"/>
      <c r="Y142" s="42"/>
      <c r="Z142" s="29"/>
      <c r="AA142" s="31"/>
      <c r="AB142" s="31"/>
      <c r="AC142" s="31"/>
      <c r="AD142" s="31"/>
      <c r="AE142" s="31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</row>
    <row r="143" spans="1:43" ht="15" customHeight="1" x14ac:dyDescent="0.2">
      <c r="A143" s="17">
        <v>141</v>
      </c>
      <c r="B143" s="190" t="s">
        <v>177</v>
      </c>
      <c r="C143" s="245">
        <v>2011</v>
      </c>
      <c r="D143" s="182" t="s">
        <v>19</v>
      </c>
      <c r="E143" s="194">
        <v>169</v>
      </c>
      <c r="F143" s="195">
        <v>225</v>
      </c>
      <c r="G143" s="195">
        <v>290</v>
      </c>
      <c r="H143" s="196">
        <v>13.35</v>
      </c>
      <c r="I143" s="197">
        <v>227</v>
      </c>
      <c r="J143" s="185">
        <f t="shared" si="24"/>
        <v>0</v>
      </c>
      <c r="K143" s="186">
        <f t="shared" si="25"/>
        <v>5.8</v>
      </c>
      <c r="L143" s="186">
        <f t="shared" si="26"/>
        <v>26.599999999999998</v>
      </c>
      <c r="M143" s="186">
        <f t="shared" si="27"/>
        <v>16.165000000000003</v>
      </c>
      <c r="N143" s="187">
        <f t="shared" si="28"/>
        <v>38.700000000000003</v>
      </c>
      <c r="O143" s="26">
        <f t="shared" si="29"/>
        <v>87.265000000000001</v>
      </c>
      <c r="P143" s="186" t="str">
        <f t="shared" si="22"/>
        <v>D</v>
      </c>
      <c r="Q143" s="186" t="str">
        <f t="shared" si="22"/>
        <v>D</v>
      </c>
      <c r="R143" s="186" t="str">
        <f t="shared" si="23"/>
        <v>D</v>
      </c>
      <c r="S143" s="186" t="str">
        <f t="shared" si="23"/>
        <v>D</v>
      </c>
      <c r="T143" s="186" t="str">
        <f t="shared" si="23"/>
        <v>D</v>
      </c>
      <c r="U143" s="41" t="str">
        <f t="shared" si="30"/>
        <v>D</v>
      </c>
      <c r="W143" s="50"/>
      <c r="X143" s="205"/>
      <c r="Y143" s="205"/>
      <c r="Z143" s="205"/>
      <c r="AA143" s="206"/>
      <c r="AB143" s="206"/>
      <c r="AC143" s="206"/>
      <c r="AD143" s="206"/>
      <c r="AE143" s="206"/>
      <c r="AF143" s="206"/>
      <c r="AG143" s="206"/>
      <c r="AH143" s="206"/>
      <c r="AI143" s="206"/>
      <c r="AJ143" s="206"/>
      <c r="AK143" s="206"/>
      <c r="AL143" s="205"/>
      <c r="AM143" s="205"/>
      <c r="AN143" s="205"/>
      <c r="AO143" s="205"/>
      <c r="AP143" s="205"/>
      <c r="AQ143" s="205"/>
    </row>
    <row r="144" spans="1:43" ht="15" customHeight="1" x14ac:dyDescent="0.2">
      <c r="A144" s="37">
        <v>142</v>
      </c>
      <c r="B144" s="181" t="s">
        <v>178</v>
      </c>
      <c r="C144" s="245">
        <v>2011</v>
      </c>
      <c r="D144" s="182" t="s">
        <v>69</v>
      </c>
      <c r="E144" s="183">
        <v>174</v>
      </c>
      <c r="F144" s="181">
        <v>227</v>
      </c>
      <c r="G144" s="181">
        <v>286</v>
      </c>
      <c r="H144" s="181">
        <v>12.1</v>
      </c>
      <c r="I144" s="184">
        <v>230</v>
      </c>
      <c r="J144" s="185">
        <f t="shared" si="24"/>
        <v>7.4</v>
      </c>
      <c r="K144" s="186">
        <f t="shared" si="25"/>
        <v>8.6999999999999993</v>
      </c>
      <c r="L144" s="186">
        <f t="shared" si="26"/>
        <v>19</v>
      </c>
      <c r="M144" s="186">
        <f t="shared" si="27"/>
        <v>8.5400000000000009</v>
      </c>
      <c r="N144" s="187">
        <f t="shared" si="28"/>
        <v>41.4</v>
      </c>
      <c r="O144" s="26">
        <f t="shared" si="29"/>
        <v>85.039999999999992</v>
      </c>
      <c r="P144" s="186" t="str">
        <f t="shared" si="22"/>
        <v>D</v>
      </c>
      <c r="Q144" s="186" t="str">
        <f t="shared" si="22"/>
        <v>D</v>
      </c>
      <c r="R144" s="186" t="str">
        <f t="shared" si="23"/>
        <v>D</v>
      </c>
      <c r="S144" s="186" t="str">
        <f t="shared" si="23"/>
        <v>D</v>
      </c>
      <c r="T144" s="186" t="str">
        <f t="shared" si="23"/>
        <v>C</v>
      </c>
      <c r="U144" s="41" t="str">
        <f t="shared" si="30"/>
        <v>D</v>
      </c>
      <c r="W144" s="50"/>
      <c r="X144" s="205"/>
      <c r="Y144" s="205"/>
      <c r="Z144" s="205"/>
      <c r="AA144" s="206"/>
      <c r="AB144" s="206"/>
      <c r="AC144" s="206"/>
      <c r="AD144" s="206"/>
      <c r="AE144" s="206"/>
      <c r="AF144" s="206"/>
      <c r="AG144" s="206"/>
      <c r="AH144" s="206"/>
      <c r="AI144" s="206"/>
      <c r="AJ144" s="206"/>
      <c r="AK144" s="206"/>
      <c r="AL144" s="205"/>
      <c r="AM144" s="205"/>
      <c r="AN144" s="205"/>
      <c r="AO144" s="205"/>
      <c r="AP144" s="205"/>
      <c r="AQ144" s="205"/>
    </row>
    <row r="145" spans="1:43" ht="15" customHeight="1" x14ac:dyDescent="0.2">
      <c r="A145" s="17">
        <v>143</v>
      </c>
      <c r="B145" s="181" t="s">
        <v>179</v>
      </c>
      <c r="C145" s="245">
        <v>2010</v>
      </c>
      <c r="D145" s="182" t="s">
        <v>59</v>
      </c>
      <c r="E145" s="183">
        <v>177</v>
      </c>
      <c r="F145" s="181">
        <v>229</v>
      </c>
      <c r="G145" s="181">
        <v>288</v>
      </c>
      <c r="H145" s="181">
        <v>13.3</v>
      </c>
      <c r="I145" s="184">
        <v>208</v>
      </c>
      <c r="J145" s="185">
        <f t="shared" si="24"/>
        <v>12.950000000000001</v>
      </c>
      <c r="K145" s="186">
        <f t="shared" si="25"/>
        <v>11.6</v>
      </c>
      <c r="L145" s="186">
        <f t="shared" si="26"/>
        <v>22.799999999999997</v>
      </c>
      <c r="M145" s="186">
        <f t="shared" si="27"/>
        <v>15.860000000000008</v>
      </c>
      <c r="N145" s="187">
        <f t="shared" si="28"/>
        <v>21.6</v>
      </c>
      <c r="O145" s="26">
        <f t="shared" si="29"/>
        <v>84.81</v>
      </c>
      <c r="P145" s="186" t="str">
        <f t="shared" si="22"/>
        <v>D</v>
      </c>
      <c r="Q145" s="186" t="str">
        <f t="shared" si="22"/>
        <v>D</v>
      </c>
      <c r="R145" s="186" t="str">
        <f t="shared" si="23"/>
        <v>D</v>
      </c>
      <c r="S145" s="186" t="str">
        <f t="shared" si="23"/>
        <v>D</v>
      </c>
      <c r="T145" s="186" t="str">
        <f t="shared" si="23"/>
        <v>D</v>
      </c>
      <c r="U145" s="41" t="str">
        <f t="shared" si="30"/>
        <v>D</v>
      </c>
      <c r="W145" s="50"/>
      <c r="X145" s="12"/>
      <c r="Y145" s="47"/>
      <c r="Z145" s="29"/>
      <c r="AA145" s="48"/>
      <c r="AB145" s="48"/>
      <c r="AC145" s="48"/>
      <c r="AD145" s="49"/>
      <c r="AE145" s="49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</row>
    <row r="146" spans="1:43" ht="15" customHeight="1" x14ac:dyDescent="0.2">
      <c r="A146" s="37">
        <v>144</v>
      </c>
      <c r="B146" s="181" t="s">
        <v>180</v>
      </c>
      <c r="C146" s="245">
        <v>2011</v>
      </c>
      <c r="D146" s="182" t="s">
        <v>45</v>
      </c>
      <c r="E146" s="183">
        <v>183</v>
      </c>
      <c r="F146" s="181">
        <v>239</v>
      </c>
      <c r="G146" s="181">
        <v>286</v>
      </c>
      <c r="H146" s="181">
        <v>9.8000000000000007</v>
      </c>
      <c r="I146" s="184">
        <v>200</v>
      </c>
      <c r="J146" s="185">
        <f t="shared" si="24"/>
        <v>24.05</v>
      </c>
      <c r="K146" s="186">
        <f t="shared" si="25"/>
        <v>26.099999999999998</v>
      </c>
      <c r="L146" s="186">
        <f t="shared" si="26"/>
        <v>19</v>
      </c>
      <c r="M146" s="186">
        <f t="shared" si="27"/>
        <v>0</v>
      </c>
      <c r="N146" s="187">
        <f t="shared" si="28"/>
        <v>14.4</v>
      </c>
      <c r="O146" s="26">
        <f t="shared" si="29"/>
        <v>83.550000000000011</v>
      </c>
      <c r="P146" s="186" t="str">
        <f t="shared" si="22"/>
        <v>D</v>
      </c>
      <c r="Q146" s="186" t="str">
        <f t="shared" si="22"/>
        <v>D</v>
      </c>
      <c r="R146" s="186" t="str">
        <f t="shared" si="23"/>
        <v>D</v>
      </c>
      <c r="S146" s="186" t="str">
        <f t="shared" si="23"/>
        <v>D</v>
      </c>
      <c r="T146" s="186" t="str">
        <f t="shared" si="23"/>
        <v>D</v>
      </c>
      <c r="U146" s="41" t="str">
        <f t="shared" si="30"/>
        <v>D</v>
      </c>
      <c r="W146" s="50"/>
      <c r="X146" s="139"/>
      <c r="Y146" s="42"/>
      <c r="Z146" s="152"/>
      <c r="AA146" s="31"/>
      <c r="AB146" s="31"/>
      <c r="AC146" s="31"/>
      <c r="AD146" s="31"/>
      <c r="AE146" s="31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</row>
    <row r="147" spans="1:43" ht="15" customHeight="1" x14ac:dyDescent="0.2">
      <c r="A147" s="17">
        <v>145</v>
      </c>
      <c r="B147" s="188" t="s">
        <v>181</v>
      </c>
      <c r="C147" s="245">
        <v>2012</v>
      </c>
      <c r="D147" s="182" t="s">
        <v>14</v>
      </c>
      <c r="E147" s="226">
        <v>167</v>
      </c>
      <c r="F147" s="188">
        <v>217</v>
      </c>
      <c r="G147" s="188">
        <v>270</v>
      </c>
      <c r="H147" s="188">
        <v>18.600000000000001</v>
      </c>
      <c r="I147" s="227">
        <v>219</v>
      </c>
      <c r="J147" s="185">
        <f t="shared" si="24"/>
        <v>0</v>
      </c>
      <c r="K147" s="186">
        <f t="shared" si="25"/>
        <v>0</v>
      </c>
      <c r="L147" s="186">
        <f t="shared" si="26"/>
        <v>0</v>
      </c>
      <c r="M147" s="186">
        <f t="shared" si="27"/>
        <v>48.190000000000012</v>
      </c>
      <c r="N147" s="187">
        <f t="shared" si="28"/>
        <v>31.5</v>
      </c>
      <c r="O147" s="26">
        <f t="shared" si="29"/>
        <v>79.690000000000012</v>
      </c>
      <c r="P147" s="186" t="str">
        <f t="shared" ref="P147:Q178" si="31">IF(J147&gt;=1.5*65*0.5,"A",IF(J147&gt;=1.5*50*0.5,"B",IF(J147&gt;=1.5*40*0.5,"C","D")))</f>
        <v>D</v>
      </c>
      <c r="Q147" s="186" t="str">
        <f t="shared" si="31"/>
        <v>D</v>
      </c>
      <c r="R147" s="186" t="str">
        <f t="shared" ref="R147:T178" si="32">IF(L147&gt;=65,"A",IF(L147&gt;=50,"B",IF(L147&gt;=40,"C","D")))</f>
        <v>D</v>
      </c>
      <c r="S147" s="186" t="str">
        <f t="shared" si="32"/>
        <v>C</v>
      </c>
      <c r="T147" s="186" t="str">
        <f t="shared" si="32"/>
        <v>D</v>
      </c>
      <c r="U147" s="41" t="str">
        <f t="shared" si="30"/>
        <v>D</v>
      </c>
      <c r="W147" s="50"/>
      <c r="X147" s="205"/>
      <c r="Y147" s="205"/>
      <c r="Z147" s="205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  <c r="AL147" s="205"/>
      <c r="AM147" s="205"/>
      <c r="AN147" s="205"/>
      <c r="AO147" s="205"/>
      <c r="AP147" s="205"/>
      <c r="AQ147" s="205"/>
    </row>
    <row r="148" spans="1:43" ht="15" customHeight="1" x14ac:dyDescent="0.2">
      <c r="A148" s="37">
        <v>146</v>
      </c>
      <c r="B148" s="181" t="s">
        <v>182</v>
      </c>
      <c r="C148" s="245">
        <v>2011</v>
      </c>
      <c r="D148" s="198" t="s">
        <v>38</v>
      </c>
      <c r="E148" s="183">
        <v>184</v>
      </c>
      <c r="F148" s="181">
        <v>241</v>
      </c>
      <c r="G148" s="181">
        <v>286</v>
      </c>
      <c r="H148" s="181">
        <v>10.6</v>
      </c>
      <c r="I148" s="184">
        <v>190</v>
      </c>
      <c r="J148" s="185">
        <f t="shared" si="24"/>
        <v>25.900000000000002</v>
      </c>
      <c r="K148" s="186">
        <f t="shared" si="25"/>
        <v>29</v>
      </c>
      <c r="L148" s="186">
        <f t="shared" si="26"/>
        <v>19</v>
      </c>
      <c r="M148" s="186">
        <f t="shared" si="27"/>
        <v>0</v>
      </c>
      <c r="N148" s="187">
        <f t="shared" si="28"/>
        <v>5.4</v>
      </c>
      <c r="O148" s="26">
        <f t="shared" si="29"/>
        <v>79.300000000000011</v>
      </c>
      <c r="P148" s="186" t="str">
        <f t="shared" si="31"/>
        <v>D</v>
      </c>
      <c r="Q148" s="186" t="str">
        <f t="shared" si="31"/>
        <v>D</v>
      </c>
      <c r="R148" s="186" t="str">
        <f t="shared" si="32"/>
        <v>D</v>
      </c>
      <c r="S148" s="186" t="str">
        <f t="shared" si="32"/>
        <v>D</v>
      </c>
      <c r="T148" s="186" t="str">
        <f t="shared" si="32"/>
        <v>D</v>
      </c>
      <c r="U148" s="41" t="str">
        <f t="shared" si="30"/>
        <v>D</v>
      </c>
      <c r="W148" s="50"/>
      <c r="X148" s="205"/>
      <c r="Y148" s="205"/>
      <c r="Z148" s="205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5"/>
      <c r="AM148" s="205"/>
      <c r="AN148" s="205"/>
      <c r="AO148" s="205"/>
      <c r="AP148" s="205"/>
      <c r="AQ148" s="205"/>
    </row>
    <row r="149" spans="1:43" ht="15" customHeight="1" x14ac:dyDescent="0.2">
      <c r="A149" s="17">
        <v>147</v>
      </c>
      <c r="B149" s="181" t="s">
        <v>183</v>
      </c>
      <c r="C149" s="245">
        <v>2011</v>
      </c>
      <c r="D149" s="182" t="s">
        <v>59</v>
      </c>
      <c r="E149" s="183">
        <v>178</v>
      </c>
      <c r="F149" s="181">
        <v>236</v>
      </c>
      <c r="G149" s="181">
        <v>286</v>
      </c>
      <c r="H149" s="181">
        <v>11</v>
      </c>
      <c r="I149" s="184">
        <v>208</v>
      </c>
      <c r="J149" s="185">
        <f t="shared" si="24"/>
        <v>14.8</v>
      </c>
      <c r="K149" s="186">
        <f t="shared" si="25"/>
        <v>21.75</v>
      </c>
      <c r="L149" s="186">
        <f t="shared" si="26"/>
        <v>19</v>
      </c>
      <c r="M149" s="186">
        <f t="shared" si="27"/>
        <v>1.8300000000000043</v>
      </c>
      <c r="N149" s="187">
        <f t="shared" si="28"/>
        <v>21.6</v>
      </c>
      <c r="O149" s="26">
        <f t="shared" si="29"/>
        <v>78.98</v>
      </c>
      <c r="P149" s="186" t="str">
        <f t="shared" si="31"/>
        <v>D</v>
      </c>
      <c r="Q149" s="186" t="str">
        <f t="shared" si="31"/>
        <v>D</v>
      </c>
      <c r="R149" s="186" t="str">
        <f t="shared" si="32"/>
        <v>D</v>
      </c>
      <c r="S149" s="186" t="str">
        <f t="shared" si="32"/>
        <v>D</v>
      </c>
      <c r="T149" s="186" t="str">
        <f t="shared" si="32"/>
        <v>D</v>
      </c>
      <c r="U149" s="41" t="str">
        <f t="shared" si="30"/>
        <v>D</v>
      </c>
      <c r="W149" s="52"/>
      <c r="X149" s="205"/>
      <c r="Y149" s="205"/>
      <c r="Z149" s="205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  <c r="AL149" s="205"/>
      <c r="AM149" s="205"/>
      <c r="AN149" s="205"/>
      <c r="AO149" s="205"/>
      <c r="AP149" s="205"/>
      <c r="AQ149" s="205"/>
    </row>
    <row r="150" spans="1:43" ht="15" customHeight="1" x14ac:dyDescent="0.2">
      <c r="A150" s="37">
        <v>148</v>
      </c>
      <c r="B150" s="181" t="s">
        <v>184</v>
      </c>
      <c r="C150" s="245">
        <v>2010</v>
      </c>
      <c r="D150" s="182" t="s">
        <v>47</v>
      </c>
      <c r="E150" s="183">
        <v>172</v>
      </c>
      <c r="F150" s="181">
        <v>225</v>
      </c>
      <c r="G150" s="181">
        <v>284</v>
      </c>
      <c r="H150" s="181">
        <v>13.3</v>
      </c>
      <c r="I150" s="184">
        <v>224</v>
      </c>
      <c r="J150" s="185">
        <f t="shared" si="24"/>
        <v>3.7</v>
      </c>
      <c r="K150" s="186">
        <f t="shared" si="25"/>
        <v>5.8</v>
      </c>
      <c r="L150" s="186">
        <f t="shared" si="26"/>
        <v>15.2</v>
      </c>
      <c r="M150" s="186">
        <f t="shared" si="27"/>
        <v>15.860000000000008</v>
      </c>
      <c r="N150" s="187">
        <f t="shared" si="28"/>
        <v>36</v>
      </c>
      <c r="O150" s="26">
        <f t="shared" si="29"/>
        <v>76.56</v>
      </c>
      <c r="P150" s="186" t="str">
        <f t="shared" si="31"/>
        <v>D</v>
      </c>
      <c r="Q150" s="186" t="str">
        <f t="shared" si="31"/>
        <v>D</v>
      </c>
      <c r="R150" s="186" t="str">
        <f t="shared" si="32"/>
        <v>D</v>
      </c>
      <c r="S150" s="186" t="str">
        <f t="shared" si="32"/>
        <v>D</v>
      </c>
      <c r="T150" s="186" t="str">
        <f t="shared" si="32"/>
        <v>D</v>
      </c>
      <c r="U150" s="41" t="str">
        <f t="shared" si="30"/>
        <v>D</v>
      </c>
      <c r="W150" s="46"/>
      <c r="X150" s="205"/>
      <c r="Y150" s="205"/>
      <c r="Z150" s="205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5"/>
      <c r="AM150" s="205"/>
      <c r="AN150" s="205"/>
      <c r="AO150" s="205"/>
      <c r="AP150" s="205"/>
      <c r="AQ150" s="205"/>
    </row>
    <row r="151" spans="1:43" ht="15" customHeight="1" x14ac:dyDescent="0.2">
      <c r="A151" s="17">
        <v>149</v>
      </c>
      <c r="B151" s="190" t="s">
        <v>185</v>
      </c>
      <c r="C151" s="245">
        <v>2010</v>
      </c>
      <c r="D151" s="182" t="s">
        <v>21</v>
      </c>
      <c r="E151" s="194">
        <v>170</v>
      </c>
      <c r="F151" s="195">
        <v>225</v>
      </c>
      <c r="G151" s="195">
        <v>280</v>
      </c>
      <c r="H151" s="196">
        <v>15.7</v>
      </c>
      <c r="I151" s="197">
        <v>220</v>
      </c>
      <c r="J151" s="185">
        <f t="shared" si="24"/>
        <v>0</v>
      </c>
      <c r="K151" s="186">
        <f t="shared" si="25"/>
        <v>5.8</v>
      </c>
      <c r="L151" s="186">
        <f t="shared" si="26"/>
        <v>7.6</v>
      </c>
      <c r="M151" s="186">
        <f t="shared" si="27"/>
        <v>30.5</v>
      </c>
      <c r="N151" s="187">
        <f t="shared" si="28"/>
        <v>32.4</v>
      </c>
      <c r="O151" s="26">
        <f t="shared" si="29"/>
        <v>76.3</v>
      </c>
      <c r="P151" s="186" t="str">
        <f t="shared" si="31"/>
        <v>D</v>
      </c>
      <c r="Q151" s="186" t="str">
        <f t="shared" si="31"/>
        <v>D</v>
      </c>
      <c r="R151" s="186" t="str">
        <f t="shared" si="32"/>
        <v>D</v>
      </c>
      <c r="S151" s="186" t="str">
        <f t="shared" si="32"/>
        <v>D</v>
      </c>
      <c r="T151" s="186" t="str">
        <f t="shared" si="32"/>
        <v>D</v>
      </c>
      <c r="U151" s="41" t="str">
        <f t="shared" si="30"/>
        <v>D</v>
      </c>
      <c r="W151" s="50"/>
      <c r="X151" s="14"/>
      <c r="Y151" s="42"/>
      <c r="Z151" s="29"/>
      <c r="AA151" s="31"/>
      <c r="AB151" s="31"/>
      <c r="AC151" s="31"/>
      <c r="AD151" s="31"/>
      <c r="AE151" s="31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</row>
    <row r="152" spans="1:43" ht="15" customHeight="1" x14ac:dyDescent="0.2">
      <c r="A152" s="37">
        <v>150</v>
      </c>
      <c r="B152" s="188" t="s">
        <v>186</v>
      </c>
      <c r="C152" s="245">
        <v>2010</v>
      </c>
      <c r="D152" s="182" t="s">
        <v>75</v>
      </c>
      <c r="E152" s="183">
        <v>168</v>
      </c>
      <c r="F152" s="181">
        <v>220</v>
      </c>
      <c r="G152" s="181">
        <v>282</v>
      </c>
      <c r="H152" s="181">
        <v>11.5</v>
      </c>
      <c r="I152" s="184">
        <v>249</v>
      </c>
      <c r="J152" s="185">
        <f t="shared" si="24"/>
        <v>0</v>
      </c>
      <c r="K152" s="186">
        <f t="shared" si="25"/>
        <v>0</v>
      </c>
      <c r="L152" s="186">
        <f t="shared" si="26"/>
        <v>11.399999999999999</v>
      </c>
      <c r="M152" s="186">
        <f t="shared" si="27"/>
        <v>4.8800000000000043</v>
      </c>
      <c r="N152" s="187">
        <f t="shared" si="28"/>
        <v>58.5</v>
      </c>
      <c r="O152" s="26">
        <f t="shared" si="29"/>
        <v>74.78</v>
      </c>
      <c r="P152" s="186" t="str">
        <f t="shared" si="31"/>
        <v>D</v>
      </c>
      <c r="Q152" s="186" t="str">
        <f t="shared" si="31"/>
        <v>D</v>
      </c>
      <c r="R152" s="186" t="str">
        <f t="shared" si="32"/>
        <v>D</v>
      </c>
      <c r="S152" s="186" t="str">
        <f t="shared" si="32"/>
        <v>D</v>
      </c>
      <c r="T152" s="186" t="str">
        <f t="shared" si="32"/>
        <v>B</v>
      </c>
      <c r="U152" s="41" t="str">
        <f t="shared" si="30"/>
        <v>D</v>
      </c>
      <c r="W152" s="50"/>
      <c r="X152" s="14"/>
      <c r="Y152" s="51"/>
      <c r="Z152" s="29"/>
      <c r="AA152" s="14"/>
      <c r="AB152" s="14"/>
      <c r="AC152" s="14"/>
      <c r="AD152" s="14"/>
      <c r="AE152" s="14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</row>
    <row r="153" spans="1:43" ht="15" customHeight="1" x14ac:dyDescent="0.2">
      <c r="A153" s="17">
        <v>151</v>
      </c>
      <c r="B153" s="181" t="s">
        <v>187</v>
      </c>
      <c r="C153" s="245">
        <v>2011</v>
      </c>
      <c r="D153" s="182" t="s">
        <v>25</v>
      </c>
      <c r="E153" s="183">
        <v>163</v>
      </c>
      <c r="F153" s="181">
        <v>215</v>
      </c>
      <c r="G153" s="181">
        <v>290</v>
      </c>
      <c r="H153" s="181">
        <v>12.5</v>
      </c>
      <c r="I153" s="184">
        <v>224</v>
      </c>
      <c r="J153" s="185">
        <f t="shared" si="24"/>
        <v>0</v>
      </c>
      <c r="K153" s="186">
        <f t="shared" si="25"/>
        <v>0</v>
      </c>
      <c r="L153" s="186">
        <f t="shared" si="26"/>
        <v>26.599999999999998</v>
      </c>
      <c r="M153" s="186">
        <f t="shared" si="27"/>
        <v>10.980000000000004</v>
      </c>
      <c r="N153" s="187">
        <f t="shared" si="28"/>
        <v>36</v>
      </c>
      <c r="O153" s="26">
        <f t="shared" si="29"/>
        <v>73.58</v>
      </c>
      <c r="P153" s="186" t="str">
        <f t="shared" si="31"/>
        <v>D</v>
      </c>
      <c r="Q153" s="186" t="str">
        <f t="shared" si="31"/>
        <v>D</v>
      </c>
      <c r="R153" s="186" t="str">
        <f t="shared" si="32"/>
        <v>D</v>
      </c>
      <c r="S153" s="186" t="str">
        <f t="shared" si="32"/>
        <v>D</v>
      </c>
      <c r="T153" s="186" t="str">
        <f t="shared" si="32"/>
        <v>D</v>
      </c>
      <c r="U153" s="41" t="str">
        <f t="shared" si="30"/>
        <v>D</v>
      </c>
      <c r="W153" s="50"/>
      <c r="X153" s="14"/>
      <c r="Y153" s="42"/>
      <c r="Z153" s="29"/>
      <c r="AA153" s="31"/>
      <c r="AB153" s="31"/>
      <c r="AC153" s="31"/>
      <c r="AD153" s="31"/>
      <c r="AE153" s="31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</row>
    <row r="154" spans="1:43" ht="15" customHeight="1" x14ac:dyDescent="0.2">
      <c r="A154" s="37">
        <v>152</v>
      </c>
      <c r="B154" s="181" t="s">
        <v>188</v>
      </c>
      <c r="C154" s="245">
        <v>2011</v>
      </c>
      <c r="D154" s="182" t="s">
        <v>69</v>
      </c>
      <c r="E154" s="183">
        <v>173</v>
      </c>
      <c r="F154" s="181">
        <v>231</v>
      </c>
      <c r="G154" s="181">
        <v>284</v>
      </c>
      <c r="H154" s="181">
        <v>13.8</v>
      </c>
      <c r="I154" s="184">
        <v>205</v>
      </c>
      <c r="J154" s="185">
        <f t="shared" si="24"/>
        <v>5.5500000000000007</v>
      </c>
      <c r="K154" s="186">
        <f t="shared" si="25"/>
        <v>14.5</v>
      </c>
      <c r="L154" s="186">
        <f t="shared" si="26"/>
        <v>15.2</v>
      </c>
      <c r="M154" s="186">
        <f t="shared" si="27"/>
        <v>18.910000000000007</v>
      </c>
      <c r="N154" s="187">
        <f t="shared" si="28"/>
        <v>18.900000000000002</v>
      </c>
      <c r="O154" s="26">
        <f t="shared" si="29"/>
        <v>73.060000000000016</v>
      </c>
      <c r="P154" s="186" t="str">
        <f t="shared" si="31"/>
        <v>D</v>
      </c>
      <c r="Q154" s="186" t="str">
        <f t="shared" si="31"/>
        <v>D</v>
      </c>
      <c r="R154" s="186" t="str">
        <f t="shared" si="32"/>
        <v>D</v>
      </c>
      <c r="S154" s="186" t="str">
        <f t="shared" si="32"/>
        <v>D</v>
      </c>
      <c r="T154" s="186" t="str">
        <f t="shared" si="32"/>
        <v>D</v>
      </c>
      <c r="U154" s="41" t="str">
        <f t="shared" si="30"/>
        <v>D</v>
      </c>
      <c r="W154" s="50"/>
      <c r="X154" s="14"/>
      <c r="Y154" s="42"/>
      <c r="Z154" s="29"/>
      <c r="AA154" s="139"/>
      <c r="AB154" s="139"/>
      <c r="AC154" s="139"/>
      <c r="AD154" s="139"/>
      <c r="AE154" s="139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</row>
    <row r="155" spans="1:43" ht="15" customHeight="1" x14ac:dyDescent="0.2">
      <c r="A155" s="17">
        <v>153</v>
      </c>
      <c r="B155" s="181" t="s">
        <v>189</v>
      </c>
      <c r="C155" s="245">
        <v>2010</v>
      </c>
      <c r="D155" s="182" t="s">
        <v>53</v>
      </c>
      <c r="E155" s="183">
        <v>175</v>
      </c>
      <c r="F155" s="181">
        <v>229</v>
      </c>
      <c r="G155" s="181">
        <v>270</v>
      </c>
      <c r="H155" s="181">
        <v>14.8</v>
      </c>
      <c r="I155" s="184">
        <v>210</v>
      </c>
      <c r="J155" s="185">
        <f t="shared" si="24"/>
        <v>9.25</v>
      </c>
      <c r="K155" s="186">
        <f t="shared" si="25"/>
        <v>11.6</v>
      </c>
      <c r="L155" s="186">
        <f t="shared" si="26"/>
        <v>0</v>
      </c>
      <c r="M155" s="186">
        <f t="shared" si="27"/>
        <v>25.010000000000009</v>
      </c>
      <c r="N155" s="187">
        <f t="shared" si="28"/>
        <v>23.400000000000002</v>
      </c>
      <c r="O155" s="26">
        <f t="shared" si="29"/>
        <v>69.260000000000019</v>
      </c>
      <c r="P155" s="186" t="str">
        <f t="shared" si="31"/>
        <v>D</v>
      </c>
      <c r="Q155" s="186" t="str">
        <f t="shared" si="31"/>
        <v>D</v>
      </c>
      <c r="R155" s="186" t="str">
        <f t="shared" si="32"/>
        <v>D</v>
      </c>
      <c r="S155" s="186" t="str">
        <f t="shared" si="32"/>
        <v>D</v>
      </c>
      <c r="T155" s="186" t="str">
        <f t="shared" si="32"/>
        <v>D</v>
      </c>
      <c r="U155" s="41" t="str">
        <f t="shared" si="30"/>
        <v>D</v>
      </c>
      <c r="W155" s="50"/>
      <c r="X155" s="14"/>
      <c r="Y155" s="42"/>
      <c r="Z155" s="29"/>
      <c r="AA155" s="31"/>
      <c r="AB155" s="31"/>
      <c r="AC155" s="31"/>
      <c r="AD155" s="31"/>
      <c r="AE155" s="31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</row>
    <row r="156" spans="1:43" ht="15" customHeight="1" x14ac:dyDescent="0.2">
      <c r="A156" s="37">
        <v>154</v>
      </c>
      <c r="B156" s="181" t="s">
        <v>190</v>
      </c>
      <c r="C156" s="245">
        <v>2010</v>
      </c>
      <c r="D156" s="182" t="s">
        <v>33</v>
      </c>
      <c r="E156" s="183">
        <v>168</v>
      </c>
      <c r="F156" s="181">
        <v>228</v>
      </c>
      <c r="G156" s="181">
        <v>284</v>
      </c>
      <c r="H156" s="181">
        <v>10.1</v>
      </c>
      <c r="I156" s="184">
        <v>230</v>
      </c>
      <c r="J156" s="185">
        <f t="shared" si="24"/>
        <v>0</v>
      </c>
      <c r="K156" s="186">
        <f t="shared" si="25"/>
        <v>10.15</v>
      </c>
      <c r="L156" s="186">
        <f t="shared" si="26"/>
        <v>15.2</v>
      </c>
      <c r="M156" s="186">
        <f t="shared" si="27"/>
        <v>0</v>
      </c>
      <c r="N156" s="187">
        <f t="shared" si="28"/>
        <v>41.4</v>
      </c>
      <c r="O156" s="26">
        <f t="shared" si="29"/>
        <v>66.75</v>
      </c>
      <c r="P156" s="186" t="str">
        <f t="shared" si="31"/>
        <v>D</v>
      </c>
      <c r="Q156" s="186" t="str">
        <f t="shared" si="31"/>
        <v>D</v>
      </c>
      <c r="R156" s="186" t="str">
        <f t="shared" si="32"/>
        <v>D</v>
      </c>
      <c r="S156" s="186" t="str">
        <f t="shared" si="32"/>
        <v>D</v>
      </c>
      <c r="T156" s="186" t="str">
        <f t="shared" si="32"/>
        <v>C</v>
      </c>
      <c r="U156" s="41" t="str">
        <f t="shared" si="30"/>
        <v>D</v>
      </c>
      <c r="W156" s="50"/>
      <c r="X156" s="14"/>
      <c r="Y156" s="51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52"/>
      <c r="AN156" s="52"/>
      <c r="AO156" s="52"/>
      <c r="AP156" s="35"/>
      <c r="AQ156" s="35"/>
    </row>
    <row r="157" spans="1:43" ht="15" customHeight="1" x14ac:dyDescent="0.2">
      <c r="A157" s="17">
        <v>155</v>
      </c>
      <c r="B157" s="181" t="s">
        <v>191</v>
      </c>
      <c r="C157" s="245">
        <v>2010</v>
      </c>
      <c r="D157" s="182" t="s">
        <v>31</v>
      </c>
      <c r="E157" s="183">
        <v>171</v>
      </c>
      <c r="F157" s="181">
        <v>222</v>
      </c>
      <c r="G157" s="181">
        <v>284</v>
      </c>
      <c r="H157" s="181">
        <v>12.7</v>
      </c>
      <c r="I157" s="184">
        <v>223</v>
      </c>
      <c r="J157" s="185">
        <f t="shared" si="24"/>
        <v>1.85</v>
      </c>
      <c r="K157" s="186">
        <f t="shared" si="25"/>
        <v>1.45</v>
      </c>
      <c r="L157" s="186">
        <f t="shared" si="26"/>
        <v>15.2</v>
      </c>
      <c r="M157" s="186">
        <f t="shared" si="27"/>
        <v>12.2</v>
      </c>
      <c r="N157" s="187">
        <f t="shared" si="28"/>
        <v>35.1</v>
      </c>
      <c r="O157" s="26">
        <f t="shared" si="29"/>
        <v>65.8</v>
      </c>
      <c r="P157" s="186" t="str">
        <f t="shared" si="31"/>
        <v>D</v>
      </c>
      <c r="Q157" s="186" t="str">
        <f t="shared" si="31"/>
        <v>D</v>
      </c>
      <c r="R157" s="186" t="str">
        <f t="shared" si="32"/>
        <v>D</v>
      </c>
      <c r="S157" s="186" t="str">
        <f t="shared" si="32"/>
        <v>D</v>
      </c>
      <c r="T157" s="186" t="str">
        <f t="shared" si="32"/>
        <v>D</v>
      </c>
      <c r="U157" s="41" t="str">
        <f t="shared" si="30"/>
        <v>D</v>
      </c>
      <c r="W157" s="50"/>
      <c r="X157" s="14"/>
      <c r="Y157" s="42"/>
      <c r="Z157" s="29"/>
      <c r="AA157" s="31"/>
      <c r="AB157" s="31"/>
      <c r="AC157" s="31"/>
      <c r="AD157" s="31"/>
      <c r="AE157" s="31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</row>
    <row r="158" spans="1:43" ht="15" customHeight="1" x14ac:dyDescent="0.2">
      <c r="A158" s="37">
        <v>156</v>
      </c>
      <c r="B158" s="181" t="s">
        <v>192</v>
      </c>
      <c r="C158" s="245">
        <v>2010</v>
      </c>
      <c r="D158" s="198" t="s">
        <v>38</v>
      </c>
      <c r="E158" s="194">
        <v>172</v>
      </c>
      <c r="F158" s="195">
        <v>228</v>
      </c>
      <c r="G158" s="204">
        <v>265</v>
      </c>
      <c r="H158" s="196">
        <v>18.8</v>
      </c>
      <c r="I158" s="197">
        <v>186</v>
      </c>
      <c r="J158" s="185">
        <f t="shared" si="24"/>
        <v>3.7</v>
      </c>
      <c r="K158" s="186">
        <f t="shared" si="25"/>
        <v>10.15</v>
      </c>
      <c r="L158" s="186">
        <f t="shared" si="26"/>
        <v>0</v>
      </c>
      <c r="M158" s="186">
        <f t="shared" si="27"/>
        <v>49.410000000000004</v>
      </c>
      <c r="N158" s="187">
        <f t="shared" si="28"/>
        <v>1.8</v>
      </c>
      <c r="O158" s="26">
        <f t="shared" si="29"/>
        <v>65.06</v>
      </c>
      <c r="P158" s="186" t="str">
        <f t="shared" si="31"/>
        <v>D</v>
      </c>
      <c r="Q158" s="186" t="str">
        <f t="shared" si="31"/>
        <v>D</v>
      </c>
      <c r="R158" s="186" t="str">
        <f t="shared" si="32"/>
        <v>D</v>
      </c>
      <c r="S158" s="186" t="str">
        <f t="shared" si="32"/>
        <v>C</v>
      </c>
      <c r="T158" s="186" t="str">
        <f t="shared" si="32"/>
        <v>D</v>
      </c>
      <c r="U158" s="41" t="str">
        <f t="shared" si="30"/>
        <v>D</v>
      </c>
      <c r="W158" s="50"/>
      <c r="X158" s="14"/>
      <c r="Y158" s="42"/>
      <c r="Z158" s="29"/>
      <c r="AA158" s="31"/>
      <c r="AB158" s="31"/>
      <c r="AC158" s="31"/>
      <c r="AD158" s="31"/>
      <c r="AE158" s="31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</row>
    <row r="159" spans="1:43" ht="15" customHeight="1" x14ac:dyDescent="0.2">
      <c r="A159" s="17">
        <v>157</v>
      </c>
      <c r="B159" s="181" t="s">
        <v>193</v>
      </c>
      <c r="C159" s="245">
        <v>2011</v>
      </c>
      <c r="D159" s="182" t="s">
        <v>25</v>
      </c>
      <c r="E159" s="183">
        <v>166</v>
      </c>
      <c r="F159" s="181">
        <v>217</v>
      </c>
      <c r="G159" s="181">
        <v>280</v>
      </c>
      <c r="H159" s="181">
        <v>11.8</v>
      </c>
      <c r="I159" s="184">
        <v>240</v>
      </c>
      <c r="J159" s="185">
        <f t="shared" si="24"/>
        <v>0</v>
      </c>
      <c r="K159" s="186">
        <f t="shared" si="25"/>
        <v>0</v>
      </c>
      <c r="L159" s="186">
        <f t="shared" si="26"/>
        <v>7.6</v>
      </c>
      <c r="M159" s="186">
        <f t="shared" si="27"/>
        <v>6.710000000000008</v>
      </c>
      <c r="N159" s="187">
        <f t="shared" si="28"/>
        <v>50.4</v>
      </c>
      <c r="O159" s="26">
        <f t="shared" si="29"/>
        <v>64.710000000000008</v>
      </c>
      <c r="P159" s="186" t="str">
        <f t="shared" si="31"/>
        <v>D</v>
      </c>
      <c r="Q159" s="186" t="str">
        <f t="shared" si="31"/>
        <v>D</v>
      </c>
      <c r="R159" s="186" t="str">
        <f t="shared" si="32"/>
        <v>D</v>
      </c>
      <c r="S159" s="186" t="str">
        <f t="shared" si="32"/>
        <v>D</v>
      </c>
      <c r="T159" s="186" t="str">
        <f t="shared" si="32"/>
        <v>B</v>
      </c>
      <c r="U159" s="41" t="str">
        <f t="shared" si="30"/>
        <v>D</v>
      </c>
      <c r="W159" s="50"/>
      <c r="X159" s="14"/>
      <c r="Y159" s="42"/>
      <c r="Z159" s="29"/>
      <c r="AA159" s="31"/>
      <c r="AB159" s="31"/>
      <c r="AC159" s="31"/>
      <c r="AD159" s="31"/>
      <c r="AE159" s="31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</row>
    <row r="160" spans="1:43" ht="15" customHeight="1" x14ac:dyDescent="0.2">
      <c r="A160" s="37">
        <v>158</v>
      </c>
      <c r="B160" s="181" t="s">
        <v>194</v>
      </c>
      <c r="C160" s="245">
        <v>2010</v>
      </c>
      <c r="D160" s="182" t="s">
        <v>47</v>
      </c>
      <c r="E160" s="183">
        <v>174</v>
      </c>
      <c r="F160" s="181">
        <v>225</v>
      </c>
      <c r="G160" s="181">
        <v>286</v>
      </c>
      <c r="H160" s="181">
        <v>9</v>
      </c>
      <c r="I160" s="184">
        <v>220</v>
      </c>
      <c r="J160" s="185">
        <f t="shared" si="24"/>
        <v>7.4</v>
      </c>
      <c r="K160" s="186">
        <f t="shared" si="25"/>
        <v>5.8</v>
      </c>
      <c r="L160" s="186">
        <f t="shared" si="26"/>
        <v>19</v>
      </c>
      <c r="M160" s="186">
        <f t="shared" si="27"/>
        <v>0</v>
      </c>
      <c r="N160" s="187">
        <f t="shared" si="28"/>
        <v>32.4</v>
      </c>
      <c r="O160" s="26">
        <f t="shared" si="29"/>
        <v>64.599999999999994</v>
      </c>
      <c r="P160" s="186" t="str">
        <f t="shared" si="31"/>
        <v>D</v>
      </c>
      <c r="Q160" s="186" t="str">
        <f t="shared" si="31"/>
        <v>D</v>
      </c>
      <c r="R160" s="186" t="str">
        <f t="shared" si="32"/>
        <v>D</v>
      </c>
      <c r="S160" s="186" t="str">
        <f t="shared" si="32"/>
        <v>D</v>
      </c>
      <c r="T160" s="186" t="str">
        <f t="shared" si="32"/>
        <v>D</v>
      </c>
      <c r="U160" s="41" t="str">
        <f t="shared" si="30"/>
        <v>D</v>
      </c>
      <c r="W160" s="50"/>
      <c r="X160" s="14"/>
      <c r="Y160" s="42"/>
      <c r="Z160" s="29"/>
      <c r="AA160" s="31"/>
      <c r="AB160" s="31"/>
      <c r="AC160" s="31"/>
      <c r="AD160" s="31"/>
      <c r="AE160" s="31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</row>
    <row r="161" spans="1:43" ht="15" customHeight="1" x14ac:dyDescent="0.2">
      <c r="A161" s="17">
        <v>159</v>
      </c>
      <c r="B161" s="188" t="s">
        <v>195</v>
      </c>
      <c r="C161" s="245">
        <v>2010</v>
      </c>
      <c r="D161" s="182" t="s">
        <v>196</v>
      </c>
      <c r="E161" s="183">
        <v>168</v>
      </c>
      <c r="F161" s="181">
        <v>220</v>
      </c>
      <c r="G161" s="181">
        <v>275</v>
      </c>
      <c r="H161" s="181">
        <v>14.8</v>
      </c>
      <c r="I161" s="184">
        <v>226</v>
      </c>
      <c r="J161" s="185">
        <f t="shared" si="24"/>
        <v>0</v>
      </c>
      <c r="K161" s="186">
        <f t="shared" si="25"/>
        <v>0</v>
      </c>
      <c r="L161" s="186">
        <f t="shared" si="26"/>
        <v>0</v>
      </c>
      <c r="M161" s="186">
        <f t="shared" si="27"/>
        <v>25.010000000000009</v>
      </c>
      <c r="N161" s="187">
        <f t="shared" si="28"/>
        <v>37.800000000000004</v>
      </c>
      <c r="O161" s="26">
        <f t="shared" si="29"/>
        <v>62.810000000000016</v>
      </c>
      <c r="P161" s="186" t="str">
        <f t="shared" si="31"/>
        <v>D</v>
      </c>
      <c r="Q161" s="186" t="str">
        <f t="shared" si="31"/>
        <v>D</v>
      </c>
      <c r="R161" s="186" t="str">
        <f t="shared" si="32"/>
        <v>D</v>
      </c>
      <c r="S161" s="186" t="str">
        <f t="shared" si="32"/>
        <v>D</v>
      </c>
      <c r="T161" s="186" t="str">
        <f t="shared" si="32"/>
        <v>D</v>
      </c>
      <c r="U161" s="41" t="str">
        <f t="shared" si="30"/>
        <v>D</v>
      </c>
      <c r="W161" s="52"/>
      <c r="X161" s="14"/>
      <c r="Y161" s="42"/>
      <c r="Z161" s="29"/>
      <c r="AA161" s="31"/>
      <c r="AB161" s="31"/>
      <c r="AC161" s="31"/>
      <c r="AD161" s="31"/>
      <c r="AE161" s="31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</row>
    <row r="162" spans="1:43" ht="15" customHeight="1" x14ac:dyDescent="0.2">
      <c r="A162" s="37">
        <v>160</v>
      </c>
      <c r="B162" s="181" t="s">
        <v>197</v>
      </c>
      <c r="C162" s="245">
        <v>2011</v>
      </c>
      <c r="D162" s="182" t="s">
        <v>47</v>
      </c>
      <c r="E162" s="183">
        <v>165</v>
      </c>
      <c r="F162" s="181">
        <v>214</v>
      </c>
      <c r="G162" s="181">
        <v>250</v>
      </c>
      <c r="H162" s="181">
        <v>16.3</v>
      </c>
      <c r="I162" s="184">
        <v>213</v>
      </c>
      <c r="J162" s="185">
        <f t="shared" si="24"/>
        <v>0</v>
      </c>
      <c r="K162" s="186">
        <f t="shared" si="25"/>
        <v>0</v>
      </c>
      <c r="L162" s="186">
        <f t="shared" si="26"/>
        <v>0</v>
      </c>
      <c r="M162" s="186">
        <f t="shared" si="27"/>
        <v>34.160000000000004</v>
      </c>
      <c r="N162" s="187">
        <f t="shared" si="28"/>
        <v>26.1</v>
      </c>
      <c r="O162" s="26">
        <f t="shared" si="29"/>
        <v>60.260000000000005</v>
      </c>
      <c r="P162" s="186" t="str">
        <f t="shared" si="31"/>
        <v>D</v>
      </c>
      <c r="Q162" s="186" t="str">
        <f t="shared" si="31"/>
        <v>D</v>
      </c>
      <c r="R162" s="186" t="str">
        <f t="shared" si="32"/>
        <v>D</v>
      </c>
      <c r="S162" s="186" t="str">
        <f t="shared" si="32"/>
        <v>D</v>
      </c>
      <c r="T162" s="186" t="str">
        <f t="shared" si="32"/>
        <v>D</v>
      </c>
      <c r="U162" s="41" t="str">
        <f t="shared" si="30"/>
        <v>D</v>
      </c>
      <c r="W162" s="46"/>
      <c r="X162" s="14"/>
      <c r="Y162" s="42"/>
      <c r="Z162" s="29"/>
      <c r="AA162" s="31"/>
      <c r="AB162" s="31"/>
      <c r="AC162" s="31"/>
      <c r="AD162" s="31"/>
      <c r="AE162" s="31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</row>
    <row r="163" spans="1:43" ht="15" customHeight="1" x14ac:dyDescent="0.2">
      <c r="A163" s="17">
        <v>161</v>
      </c>
      <c r="B163" s="181" t="s">
        <v>198</v>
      </c>
      <c r="C163" s="245">
        <v>2010</v>
      </c>
      <c r="D163" s="182" t="s">
        <v>19</v>
      </c>
      <c r="E163" s="183">
        <v>173</v>
      </c>
      <c r="F163" s="181">
        <v>226</v>
      </c>
      <c r="G163" s="181">
        <v>278</v>
      </c>
      <c r="H163" s="181">
        <v>13.6</v>
      </c>
      <c r="I163" s="184">
        <v>211</v>
      </c>
      <c r="J163" s="185">
        <f t="shared" si="24"/>
        <v>5.5500000000000007</v>
      </c>
      <c r="K163" s="186">
        <f t="shared" si="25"/>
        <v>7.25</v>
      </c>
      <c r="L163" s="186">
        <f t="shared" si="26"/>
        <v>3.8</v>
      </c>
      <c r="M163" s="186">
        <f t="shared" si="27"/>
        <v>17.690000000000001</v>
      </c>
      <c r="N163" s="187">
        <f t="shared" si="28"/>
        <v>24.3</v>
      </c>
      <c r="O163" s="26">
        <f t="shared" si="29"/>
        <v>58.59</v>
      </c>
      <c r="P163" s="186" t="str">
        <f t="shared" si="31"/>
        <v>D</v>
      </c>
      <c r="Q163" s="186" t="str">
        <f t="shared" si="31"/>
        <v>D</v>
      </c>
      <c r="R163" s="186" t="str">
        <f t="shared" si="32"/>
        <v>D</v>
      </c>
      <c r="S163" s="186" t="str">
        <f t="shared" si="32"/>
        <v>D</v>
      </c>
      <c r="T163" s="186" t="str">
        <f t="shared" si="32"/>
        <v>D</v>
      </c>
      <c r="U163" s="41" t="str">
        <f t="shared" si="30"/>
        <v>D</v>
      </c>
      <c r="W163" s="50"/>
      <c r="X163" s="14"/>
      <c r="Y163" s="51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52"/>
      <c r="AM163" s="52"/>
      <c r="AN163" s="52"/>
      <c r="AO163" s="52"/>
      <c r="AP163" s="35"/>
      <c r="AQ163" s="35"/>
    </row>
    <row r="164" spans="1:43" ht="15" customHeight="1" x14ac:dyDescent="0.2">
      <c r="A164" s="37">
        <v>162</v>
      </c>
      <c r="B164" s="190" t="s">
        <v>199</v>
      </c>
      <c r="C164" s="245">
        <v>2012</v>
      </c>
      <c r="D164" s="182" t="s">
        <v>23</v>
      </c>
      <c r="E164" s="194">
        <v>175</v>
      </c>
      <c r="F164" s="195">
        <v>230</v>
      </c>
      <c r="G164" s="195">
        <v>270</v>
      </c>
      <c r="H164" s="196">
        <v>13.8</v>
      </c>
      <c r="I164" s="197">
        <v>200</v>
      </c>
      <c r="J164" s="185">
        <f t="shared" si="24"/>
        <v>9.25</v>
      </c>
      <c r="K164" s="186">
        <f t="shared" si="25"/>
        <v>13.049999999999999</v>
      </c>
      <c r="L164" s="186">
        <f t="shared" si="26"/>
        <v>0</v>
      </c>
      <c r="M164" s="186">
        <f t="shared" si="27"/>
        <v>18.910000000000007</v>
      </c>
      <c r="N164" s="187">
        <f t="shared" si="28"/>
        <v>14.4</v>
      </c>
      <c r="O164" s="26">
        <f t="shared" si="29"/>
        <v>55.610000000000007</v>
      </c>
      <c r="P164" s="186" t="str">
        <f t="shared" si="31"/>
        <v>D</v>
      </c>
      <c r="Q164" s="186" t="str">
        <f t="shared" si="31"/>
        <v>D</v>
      </c>
      <c r="R164" s="186" t="str">
        <f t="shared" si="32"/>
        <v>D</v>
      </c>
      <c r="S164" s="186" t="str">
        <f t="shared" si="32"/>
        <v>D</v>
      </c>
      <c r="T164" s="186" t="str">
        <f t="shared" si="32"/>
        <v>D</v>
      </c>
      <c r="U164" s="41" t="str">
        <f t="shared" si="30"/>
        <v>D</v>
      </c>
      <c r="W164" s="50"/>
      <c r="X164" s="14"/>
      <c r="Y164" s="51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228"/>
      <c r="AK164" s="229"/>
      <c r="AL164" s="52"/>
      <c r="AM164" s="52"/>
      <c r="AN164" s="52"/>
      <c r="AO164" s="52"/>
      <c r="AP164" s="35"/>
      <c r="AQ164" s="35"/>
    </row>
    <row r="165" spans="1:43" ht="15" customHeight="1" x14ac:dyDescent="0.2">
      <c r="A165" s="17">
        <v>163</v>
      </c>
      <c r="B165" s="181" t="s">
        <v>200</v>
      </c>
      <c r="C165" s="245">
        <v>2010</v>
      </c>
      <c r="D165" s="182" t="s">
        <v>19</v>
      </c>
      <c r="E165" s="183">
        <v>169</v>
      </c>
      <c r="F165" s="181">
        <v>215</v>
      </c>
      <c r="G165" s="181">
        <v>275</v>
      </c>
      <c r="H165" s="181">
        <v>12.9</v>
      </c>
      <c r="I165" s="184">
        <v>225</v>
      </c>
      <c r="J165" s="185">
        <f t="shared" si="24"/>
        <v>0</v>
      </c>
      <c r="K165" s="186">
        <f t="shared" si="25"/>
        <v>0</v>
      </c>
      <c r="L165" s="186">
        <f t="shared" si="26"/>
        <v>0</v>
      </c>
      <c r="M165" s="186">
        <f t="shared" si="27"/>
        <v>13.420000000000005</v>
      </c>
      <c r="N165" s="187">
        <f t="shared" si="28"/>
        <v>36.9</v>
      </c>
      <c r="O165" s="26">
        <f t="shared" si="29"/>
        <v>50.320000000000007</v>
      </c>
      <c r="P165" s="186" t="str">
        <f t="shared" si="31"/>
        <v>D</v>
      </c>
      <c r="Q165" s="186" t="str">
        <f t="shared" si="31"/>
        <v>D</v>
      </c>
      <c r="R165" s="186" t="str">
        <f t="shared" si="32"/>
        <v>D</v>
      </c>
      <c r="S165" s="186" t="str">
        <f t="shared" si="32"/>
        <v>D</v>
      </c>
      <c r="T165" s="186" t="str">
        <f t="shared" si="32"/>
        <v>D</v>
      </c>
      <c r="U165" s="41" t="str">
        <f t="shared" si="30"/>
        <v>D</v>
      </c>
      <c r="W165" s="35"/>
      <c r="X165" s="14"/>
      <c r="Y165" s="42"/>
      <c r="Z165" s="29"/>
      <c r="AA165" s="31"/>
      <c r="AB165" s="31"/>
      <c r="AC165" s="31"/>
      <c r="AD165" s="31"/>
      <c r="AE165" s="31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</row>
    <row r="166" spans="1:43" ht="15" customHeight="1" x14ac:dyDescent="0.2">
      <c r="A166" s="37">
        <v>164</v>
      </c>
      <c r="B166" s="181" t="s">
        <v>201</v>
      </c>
      <c r="C166" s="245">
        <v>2012</v>
      </c>
      <c r="D166" s="182" t="s">
        <v>55</v>
      </c>
      <c r="E166" s="183">
        <v>167</v>
      </c>
      <c r="F166" s="181">
        <v>215</v>
      </c>
      <c r="G166" s="181">
        <v>250</v>
      </c>
      <c r="H166" s="181">
        <v>14.5</v>
      </c>
      <c r="I166" s="184">
        <v>213</v>
      </c>
      <c r="J166" s="185">
        <f t="shared" si="24"/>
        <v>0</v>
      </c>
      <c r="K166" s="186">
        <f t="shared" si="25"/>
        <v>0</v>
      </c>
      <c r="L166" s="186">
        <f t="shared" si="26"/>
        <v>0</v>
      </c>
      <c r="M166" s="186">
        <f t="shared" si="27"/>
        <v>23.180000000000003</v>
      </c>
      <c r="N166" s="187">
        <f t="shared" si="28"/>
        <v>26.1</v>
      </c>
      <c r="O166" s="26">
        <f t="shared" si="29"/>
        <v>49.28</v>
      </c>
      <c r="P166" s="186" t="str">
        <f t="shared" si="31"/>
        <v>D</v>
      </c>
      <c r="Q166" s="186" t="str">
        <f t="shared" si="31"/>
        <v>D</v>
      </c>
      <c r="R166" s="186" t="str">
        <f t="shared" si="32"/>
        <v>D</v>
      </c>
      <c r="S166" s="186" t="str">
        <f t="shared" si="32"/>
        <v>D</v>
      </c>
      <c r="T166" s="186" t="str">
        <f t="shared" si="32"/>
        <v>D</v>
      </c>
      <c r="U166" s="41" t="str">
        <f t="shared" si="30"/>
        <v>D</v>
      </c>
      <c r="W166" s="35"/>
      <c r="X166" s="14"/>
      <c r="Y166" s="42"/>
      <c r="Z166" s="152"/>
      <c r="AA166" s="31"/>
      <c r="AB166" s="31"/>
      <c r="AC166" s="31"/>
      <c r="AD166" s="31"/>
      <c r="AE166" s="31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</row>
    <row r="167" spans="1:43" ht="15" customHeight="1" x14ac:dyDescent="0.2">
      <c r="A167" s="17">
        <v>165</v>
      </c>
      <c r="B167" s="181" t="s">
        <v>202</v>
      </c>
      <c r="C167" s="245">
        <v>2012</v>
      </c>
      <c r="D167" s="182" t="s">
        <v>23</v>
      </c>
      <c r="E167" s="183">
        <v>169</v>
      </c>
      <c r="F167" s="181">
        <v>220</v>
      </c>
      <c r="G167" s="181">
        <v>270</v>
      </c>
      <c r="H167" s="181">
        <v>10.7</v>
      </c>
      <c r="I167" s="184">
        <v>238</v>
      </c>
      <c r="J167" s="185">
        <f t="shared" si="24"/>
        <v>0</v>
      </c>
      <c r="K167" s="186">
        <f t="shared" si="25"/>
        <v>0</v>
      </c>
      <c r="L167" s="186">
        <f t="shared" si="26"/>
        <v>0</v>
      </c>
      <c r="M167" s="186">
        <f t="shared" si="27"/>
        <v>0</v>
      </c>
      <c r="N167" s="187">
        <f t="shared" si="28"/>
        <v>48.6</v>
      </c>
      <c r="O167" s="26">
        <f t="shared" si="29"/>
        <v>48.6</v>
      </c>
      <c r="P167" s="186" t="str">
        <f t="shared" si="31"/>
        <v>D</v>
      </c>
      <c r="Q167" s="186" t="str">
        <f t="shared" si="31"/>
        <v>D</v>
      </c>
      <c r="R167" s="186" t="str">
        <f t="shared" si="32"/>
        <v>D</v>
      </c>
      <c r="S167" s="186" t="str">
        <f t="shared" si="32"/>
        <v>D</v>
      </c>
      <c r="T167" s="186" t="str">
        <f t="shared" si="32"/>
        <v>C</v>
      </c>
      <c r="U167" s="41" t="str">
        <f t="shared" si="30"/>
        <v>D</v>
      </c>
      <c r="W167" s="35"/>
      <c r="X167" s="12"/>
      <c r="Y167" s="47"/>
      <c r="Z167" s="152"/>
      <c r="AA167" s="31"/>
      <c r="AB167" s="31"/>
      <c r="AC167" s="31"/>
      <c r="AD167" s="31"/>
      <c r="AE167" s="31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4"/>
    </row>
    <row r="168" spans="1:43" ht="15" customHeight="1" x14ac:dyDescent="0.2">
      <c r="A168" s="37">
        <v>166</v>
      </c>
      <c r="B168" s="181" t="s">
        <v>203</v>
      </c>
      <c r="C168" s="245">
        <v>2011</v>
      </c>
      <c r="D168" s="182" t="s">
        <v>31</v>
      </c>
      <c r="E168" s="183">
        <v>166</v>
      </c>
      <c r="F168" s="181">
        <v>218</v>
      </c>
      <c r="G168" s="181">
        <v>270</v>
      </c>
      <c r="H168" s="181">
        <v>14.3</v>
      </c>
      <c r="I168" s="184">
        <v>213</v>
      </c>
      <c r="J168" s="185">
        <f t="shared" si="24"/>
        <v>0</v>
      </c>
      <c r="K168" s="186">
        <f t="shared" si="25"/>
        <v>0</v>
      </c>
      <c r="L168" s="186">
        <f t="shared" si="26"/>
        <v>0</v>
      </c>
      <c r="M168" s="186">
        <f t="shared" si="27"/>
        <v>21.960000000000008</v>
      </c>
      <c r="N168" s="187">
        <f t="shared" si="28"/>
        <v>26.1</v>
      </c>
      <c r="O168" s="26">
        <f t="shared" si="29"/>
        <v>48.060000000000009</v>
      </c>
      <c r="P168" s="186" t="str">
        <f t="shared" si="31"/>
        <v>D</v>
      </c>
      <c r="Q168" s="186" t="str">
        <f t="shared" si="31"/>
        <v>D</v>
      </c>
      <c r="R168" s="186" t="str">
        <f t="shared" si="32"/>
        <v>D</v>
      </c>
      <c r="S168" s="186" t="str">
        <f t="shared" si="32"/>
        <v>D</v>
      </c>
      <c r="T168" s="186" t="str">
        <f t="shared" si="32"/>
        <v>D</v>
      </c>
      <c r="U168" s="41" t="str">
        <f t="shared" si="30"/>
        <v>D</v>
      </c>
      <c r="W168" s="50"/>
      <c r="X168" s="14"/>
      <c r="Y168" s="13"/>
      <c r="Z168" s="29"/>
      <c r="AA168" s="30"/>
      <c r="AB168" s="30"/>
      <c r="AC168" s="30"/>
      <c r="AD168" s="32"/>
      <c r="AE168" s="32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</row>
    <row r="169" spans="1:43" ht="15" customHeight="1" x14ac:dyDescent="0.2">
      <c r="A169" s="17">
        <v>167</v>
      </c>
      <c r="B169" s="181" t="s">
        <v>204</v>
      </c>
      <c r="C169" s="245">
        <v>2011</v>
      </c>
      <c r="D169" s="182" t="s">
        <v>196</v>
      </c>
      <c r="E169" s="183">
        <v>165</v>
      </c>
      <c r="F169" s="181">
        <v>217</v>
      </c>
      <c r="G169" s="181">
        <v>270</v>
      </c>
      <c r="H169" s="181">
        <v>10.8</v>
      </c>
      <c r="I169" s="184">
        <v>233</v>
      </c>
      <c r="J169" s="185">
        <f t="shared" si="24"/>
        <v>0</v>
      </c>
      <c r="K169" s="186">
        <f t="shared" si="25"/>
        <v>0</v>
      </c>
      <c r="L169" s="186">
        <f t="shared" si="26"/>
        <v>0</v>
      </c>
      <c r="M169" s="186">
        <f t="shared" si="27"/>
        <v>0.61000000000000865</v>
      </c>
      <c r="N169" s="187">
        <f t="shared" si="28"/>
        <v>44.1</v>
      </c>
      <c r="O169" s="26">
        <f t="shared" si="29"/>
        <v>44.710000000000008</v>
      </c>
      <c r="P169" s="186" t="str">
        <f t="shared" si="31"/>
        <v>D</v>
      </c>
      <c r="Q169" s="186" t="str">
        <f t="shared" si="31"/>
        <v>D</v>
      </c>
      <c r="R169" s="186" t="str">
        <f t="shared" si="32"/>
        <v>D</v>
      </c>
      <c r="S169" s="186" t="str">
        <f t="shared" si="32"/>
        <v>D</v>
      </c>
      <c r="T169" s="186" t="str">
        <f t="shared" si="32"/>
        <v>C</v>
      </c>
      <c r="U169" s="41" t="str">
        <f t="shared" si="30"/>
        <v>D</v>
      </c>
      <c r="W169" s="50"/>
      <c r="X169" s="14"/>
      <c r="Y169" s="42"/>
      <c r="Z169" s="29"/>
      <c r="AA169" s="31"/>
      <c r="AB169" s="31"/>
      <c r="AC169" s="31"/>
      <c r="AD169" s="31"/>
      <c r="AE169" s="31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</row>
    <row r="170" spans="1:43" ht="15" customHeight="1" x14ac:dyDescent="0.2">
      <c r="A170" s="37">
        <v>168</v>
      </c>
      <c r="B170" s="181" t="s">
        <v>205</v>
      </c>
      <c r="C170" s="245">
        <v>2011</v>
      </c>
      <c r="D170" s="182" t="s">
        <v>28</v>
      </c>
      <c r="E170" s="183">
        <v>168</v>
      </c>
      <c r="F170" s="181">
        <v>218</v>
      </c>
      <c r="G170" s="181">
        <v>270</v>
      </c>
      <c r="H170" s="181">
        <v>8.8000000000000007</v>
      </c>
      <c r="I170" s="184">
        <v>231</v>
      </c>
      <c r="J170" s="185">
        <f t="shared" si="24"/>
        <v>0</v>
      </c>
      <c r="K170" s="186">
        <f t="shared" si="25"/>
        <v>0</v>
      </c>
      <c r="L170" s="186">
        <f t="shared" si="26"/>
        <v>0</v>
      </c>
      <c r="M170" s="186">
        <f t="shared" si="27"/>
        <v>0</v>
      </c>
      <c r="N170" s="187">
        <f t="shared" si="28"/>
        <v>42.300000000000004</v>
      </c>
      <c r="O170" s="26">
        <f t="shared" si="29"/>
        <v>42.300000000000004</v>
      </c>
      <c r="P170" s="186" t="str">
        <f t="shared" si="31"/>
        <v>D</v>
      </c>
      <c r="Q170" s="186" t="str">
        <f t="shared" si="31"/>
        <v>D</v>
      </c>
      <c r="R170" s="186" t="str">
        <f t="shared" si="32"/>
        <v>D</v>
      </c>
      <c r="S170" s="186" t="str">
        <f t="shared" si="32"/>
        <v>D</v>
      </c>
      <c r="T170" s="186" t="str">
        <f t="shared" si="32"/>
        <v>C</v>
      </c>
      <c r="U170" s="41" t="str">
        <f t="shared" si="30"/>
        <v>D</v>
      </c>
      <c r="W170" s="50"/>
      <c r="X170" s="14"/>
      <c r="Y170" s="51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52"/>
      <c r="AM170" s="52"/>
      <c r="AN170" s="52"/>
      <c r="AO170" s="52"/>
      <c r="AP170" s="35"/>
      <c r="AQ170" s="35"/>
    </row>
    <row r="171" spans="1:43" ht="15" customHeight="1" x14ac:dyDescent="0.2">
      <c r="A171" s="17">
        <v>169</v>
      </c>
      <c r="B171" s="181" t="s">
        <v>206</v>
      </c>
      <c r="C171" s="245">
        <v>2011</v>
      </c>
      <c r="D171" s="182" t="s">
        <v>19</v>
      </c>
      <c r="E171" s="183">
        <v>161</v>
      </c>
      <c r="F171" s="181">
        <v>217</v>
      </c>
      <c r="G171" s="181">
        <v>282</v>
      </c>
      <c r="H171" s="181">
        <v>10.3</v>
      </c>
      <c r="I171" s="184">
        <v>217</v>
      </c>
      <c r="J171" s="185">
        <f t="shared" si="24"/>
        <v>0</v>
      </c>
      <c r="K171" s="186">
        <f t="shared" si="25"/>
        <v>0</v>
      </c>
      <c r="L171" s="186">
        <f t="shared" si="26"/>
        <v>11.399999999999999</v>
      </c>
      <c r="M171" s="186">
        <f t="shared" si="27"/>
        <v>0</v>
      </c>
      <c r="N171" s="187">
        <f t="shared" si="28"/>
        <v>29.7</v>
      </c>
      <c r="O171" s="26">
        <f t="shared" si="29"/>
        <v>41.099999999999994</v>
      </c>
      <c r="P171" s="186" t="str">
        <f t="shared" si="31"/>
        <v>D</v>
      </c>
      <c r="Q171" s="186" t="str">
        <f t="shared" si="31"/>
        <v>D</v>
      </c>
      <c r="R171" s="186" t="str">
        <f t="shared" si="32"/>
        <v>D</v>
      </c>
      <c r="S171" s="186" t="str">
        <f t="shared" si="32"/>
        <v>D</v>
      </c>
      <c r="T171" s="186" t="str">
        <f t="shared" si="32"/>
        <v>D</v>
      </c>
      <c r="U171" s="41" t="str">
        <f t="shared" si="30"/>
        <v>D</v>
      </c>
      <c r="W171" s="52"/>
      <c r="X171" s="14"/>
      <c r="Y171" s="42"/>
      <c r="Z171" s="29"/>
      <c r="AA171" s="31"/>
      <c r="AB171" s="31"/>
      <c r="AC171" s="31"/>
      <c r="AD171" s="31"/>
      <c r="AE171" s="31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</row>
    <row r="172" spans="1:43" ht="15" customHeight="1" x14ac:dyDescent="0.2">
      <c r="A172" s="37">
        <v>170</v>
      </c>
      <c r="B172" s="181" t="s">
        <v>207</v>
      </c>
      <c r="C172" s="245">
        <v>2010</v>
      </c>
      <c r="D172" s="182" t="s">
        <v>33</v>
      </c>
      <c r="E172" s="183">
        <v>177</v>
      </c>
      <c r="F172" s="181">
        <v>232</v>
      </c>
      <c r="G172" s="181">
        <v>276</v>
      </c>
      <c r="H172" s="181">
        <v>12.69</v>
      </c>
      <c r="I172" s="184">
        <v>182</v>
      </c>
      <c r="J172" s="185">
        <f t="shared" si="24"/>
        <v>12.950000000000001</v>
      </c>
      <c r="K172" s="186">
        <f t="shared" si="25"/>
        <v>15.95</v>
      </c>
      <c r="L172" s="186">
        <f t="shared" si="26"/>
        <v>0</v>
      </c>
      <c r="M172" s="186">
        <f t="shared" si="27"/>
        <v>12.139000000000001</v>
      </c>
      <c r="N172" s="187">
        <f t="shared" si="28"/>
        <v>0</v>
      </c>
      <c r="O172" s="26">
        <f t="shared" si="29"/>
        <v>41.039000000000001</v>
      </c>
      <c r="P172" s="186" t="str">
        <f t="shared" si="31"/>
        <v>D</v>
      </c>
      <c r="Q172" s="186" t="str">
        <f t="shared" si="31"/>
        <v>D</v>
      </c>
      <c r="R172" s="186" t="str">
        <f t="shared" si="32"/>
        <v>D</v>
      </c>
      <c r="S172" s="186" t="str">
        <f t="shared" si="32"/>
        <v>D</v>
      </c>
      <c r="T172" s="186" t="str">
        <f t="shared" si="32"/>
        <v>D</v>
      </c>
      <c r="U172" s="41" t="str">
        <f t="shared" si="30"/>
        <v>D</v>
      </c>
      <c r="W172" s="46"/>
      <c r="X172" s="14"/>
      <c r="Y172" s="42"/>
      <c r="Z172" s="152"/>
      <c r="AA172" s="31"/>
      <c r="AB172" s="31"/>
      <c r="AC172" s="31"/>
      <c r="AD172" s="31"/>
      <c r="AE172" s="31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</row>
    <row r="173" spans="1:43" ht="15" customHeight="1" x14ac:dyDescent="0.2">
      <c r="A173" s="17">
        <v>171</v>
      </c>
      <c r="B173" s="181" t="s">
        <v>208</v>
      </c>
      <c r="C173" s="245">
        <v>2010</v>
      </c>
      <c r="D173" s="182" t="s">
        <v>69</v>
      </c>
      <c r="E173" s="183">
        <v>167</v>
      </c>
      <c r="F173" s="181">
        <v>212</v>
      </c>
      <c r="G173" s="181">
        <v>270</v>
      </c>
      <c r="H173" s="181">
        <v>10.7</v>
      </c>
      <c r="I173" s="184">
        <v>229</v>
      </c>
      <c r="J173" s="185">
        <f t="shared" si="24"/>
        <v>0</v>
      </c>
      <c r="K173" s="186">
        <f t="shared" si="25"/>
        <v>0</v>
      </c>
      <c r="L173" s="186">
        <f t="shared" si="26"/>
        <v>0</v>
      </c>
      <c r="M173" s="186">
        <f t="shared" si="27"/>
        <v>0</v>
      </c>
      <c r="N173" s="187">
        <f t="shared" si="28"/>
        <v>40.5</v>
      </c>
      <c r="O173" s="26">
        <f t="shared" si="29"/>
        <v>40.5</v>
      </c>
      <c r="P173" s="186" t="str">
        <f t="shared" si="31"/>
        <v>D</v>
      </c>
      <c r="Q173" s="186" t="str">
        <f t="shared" si="31"/>
        <v>D</v>
      </c>
      <c r="R173" s="186" t="str">
        <f t="shared" si="32"/>
        <v>D</v>
      </c>
      <c r="S173" s="186" t="str">
        <f t="shared" si="32"/>
        <v>D</v>
      </c>
      <c r="T173" s="186" t="str">
        <f t="shared" si="32"/>
        <v>C</v>
      </c>
      <c r="U173" s="41" t="str">
        <f t="shared" si="30"/>
        <v>D</v>
      </c>
      <c r="W173" s="50"/>
      <c r="X173" s="14"/>
      <c r="Y173" s="51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230"/>
      <c r="AK173" s="230"/>
      <c r="AL173" s="52"/>
      <c r="AM173" s="52"/>
      <c r="AN173" s="52"/>
      <c r="AO173" s="52"/>
      <c r="AP173" s="35"/>
      <c r="AQ173" s="35"/>
    </row>
    <row r="174" spans="1:43" ht="15" customHeight="1" x14ac:dyDescent="0.2">
      <c r="A174" s="37">
        <v>172</v>
      </c>
      <c r="B174" s="181" t="s">
        <v>209</v>
      </c>
      <c r="C174" s="245">
        <v>2010</v>
      </c>
      <c r="D174" s="182" t="s">
        <v>25</v>
      </c>
      <c r="E174" s="183">
        <v>168</v>
      </c>
      <c r="F174" s="181">
        <v>223</v>
      </c>
      <c r="G174" s="181">
        <v>270</v>
      </c>
      <c r="H174" s="181">
        <v>11</v>
      </c>
      <c r="I174" s="184">
        <v>223</v>
      </c>
      <c r="J174" s="185">
        <f t="shared" si="24"/>
        <v>0</v>
      </c>
      <c r="K174" s="186">
        <f t="shared" si="25"/>
        <v>2.9</v>
      </c>
      <c r="L174" s="186">
        <f t="shared" si="26"/>
        <v>0</v>
      </c>
      <c r="M174" s="186">
        <v>1.8</v>
      </c>
      <c r="N174" s="187">
        <f t="shared" si="28"/>
        <v>35.1</v>
      </c>
      <c r="O174" s="26">
        <f t="shared" si="29"/>
        <v>39.800000000000004</v>
      </c>
      <c r="P174" s="186" t="str">
        <f t="shared" si="31"/>
        <v>D</v>
      </c>
      <c r="Q174" s="186" t="str">
        <f t="shared" si="31"/>
        <v>D</v>
      </c>
      <c r="R174" s="186" t="str">
        <f t="shared" si="32"/>
        <v>D</v>
      </c>
      <c r="S174" s="186" t="str">
        <f t="shared" si="32"/>
        <v>D</v>
      </c>
      <c r="T174" s="186" t="str">
        <f t="shared" si="32"/>
        <v>D</v>
      </c>
      <c r="U174" s="41" t="str">
        <f t="shared" si="30"/>
        <v>D</v>
      </c>
      <c r="W174" s="50"/>
      <c r="X174" s="14"/>
      <c r="Y174" s="42"/>
      <c r="Z174" s="152"/>
      <c r="AA174" s="31"/>
      <c r="AB174" s="31"/>
      <c r="AC174" s="31"/>
      <c r="AD174" s="31"/>
      <c r="AE174" s="31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</row>
    <row r="175" spans="1:43" ht="15" customHeight="1" x14ac:dyDescent="0.2">
      <c r="A175" s="17">
        <v>173</v>
      </c>
      <c r="B175" s="181" t="s">
        <v>210</v>
      </c>
      <c r="C175" s="245">
        <v>2012</v>
      </c>
      <c r="D175" s="182" t="s">
        <v>47</v>
      </c>
      <c r="E175" s="183">
        <v>160</v>
      </c>
      <c r="F175" s="181">
        <v>214</v>
      </c>
      <c r="G175" s="181">
        <v>270</v>
      </c>
      <c r="H175" s="181">
        <v>12.5</v>
      </c>
      <c r="I175" s="184">
        <v>212</v>
      </c>
      <c r="J175" s="185">
        <f t="shared" si="24"/>
        <v>0</v>
      </c>
      <c r="K175" s="186">
        <f t="shared" si="25"/>
        <v>0</v>
      </c>
      <c r="L175" s="186">
        <f t="shared" si="26"/>
        <v>0</v>
      </c>
      <c r="M175" s="186">
        <f t="shared" ref="M175:M190" si="33">MAX(0,(H175-10.7)*6.1)</f>
        <v>10.980000000000004</v>
      </c>
      <c r="N175" s="187">
        <f t="shared" si="28"/>
        <v>25.2</v>
      </c>
      <c r="O175" s="26">
        <f t="shared" si="29"/>
        <v>36.180000000000007</v>
      </c>
      <c r="P175" s="186" t="str">
        <f t="shared" si="31"/>
        <v>D</v>
      </c>
      <c r="Q175" s="186" t="str">
        <f t="shared" si="31"/>
        <v>D</v>
      </c>
      <c r="R175" s="186" t="str">
        <f t="shared" si="32"/>
        <v>D</v>
      </c>
      <c r="S175" s="186" t="str">
        <f t="shared" si="32"/>
        <v>D</v>
      </c>
      <c r="T175" s="186" t="str">
        <f t="shared" si="32"/>
        <v>D</v>
      </c>
      <c r="U175" s="41" t="str">
        <f t="shared" si="30"/>
        <v>D</v>
      </c>
      <c r="W175" s="50"/>
      <c r="X175" s="14"/>
      <c r="Y175" s="42"/>
      <c r="Z175" s="152"/>
      <c r="AA175" s="31"/>
      <c r="AB175" s="31"/>
      <c r="AC175" s="31"/>
      <c r="AD175" s="31"/>
      <c r="AE175" s="31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4"/>
    </row>
    <row r="176" spans="1:43" ht="15" customHeight="1" x14ac:dyDescent="0.2">
      <c r="A176" s="37">
        <v>174</v>
      </c>
      <c r="B176" s="211" t="s">
        <v>211</v>
      </c>
      <c r="C176" s="245">
        <v>2011</v>
      </c>
      <c r="D176" s="201" t="s">
        <v>28</v>
      </c>
      <c r="E176" s="231">
        <v>149</v>
      </c>
      <c r="F176" s="209">
        <v>196</v>
      </c>
      <c r="G176" s="209">
        <v>230</v>
      </c>
      <c r="H176" s="209">
        <v>9.5</v>
      </c>
      <c r="I176" s="232">
        <v>221</v>
      </c>
      <c r="J176" s="185">
        <f t="shared" si="24"/>
        <v>0</v>
      </c>
      <c r="K176" s="186">
        <f t="shared" si="25"/>
        <v>0</v>
      </c>
      <c r="L176" s="186">
        <f t="shared" si="26"/>
        <v>0</v>
      </c>
      <c r="M176" s="186">
        <f t="shared" si="33"/>
        <v>0</v>
      </c>
      <c r="N176" s="187">
        <f t="shared" si="28"/>
        <v>33.300000000000004</v>
      </c>
      <c r="O176" s="26">
        <f t="shared" si="29"/>
        <v>33.300000000000004</v>
      </c>
      <c r="P176" s="186" t="str">
        <f t="shared" si="31"/>
        <v>D</v>
      </c>
      <c r="Q176" s="186" t="str">
        <f t="shared" si="31"/>
        <v>D</v>
      </c>
      <c r="R176" s="186" t="str">
        <f t="shared" si="32"/>
        <v>D</v>
      </c>
      <c r="S176" s="186" t="str">
        <f t="shared" si="32"/>
        <v>D</v>
      </c>
      <c r="T176" s="186" t="str">
        <f t="shared" si="32"/>
        <v>D</v>
      </c>
      <c r="U176" s="41" t="str">
        <f t="shared" si="30"/>
        <v>D</v>
      </c>
      <c r="W176" s="50"/>
      <c r="X176" s="14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</row>
    <row r="177" spans="1:43" ht="15" customHeight="1" x14ac:dyDescent="0.2">
      <c r="A177" s="17">
        <v>175</v>
      </c>
      <c r="B177" s="188" t="s">
        <v>212</v>
      </c>
      <c r="C177" s="245">
        <v>2011</v>
      </c>
      <c r="D177" s="182" t="s">
        <v>21</v>
      </c>
      <c r="E177" s="183">
        <v>168</v>
      </c>
      <c r="F177" s="181">
        <v>216</v>
      </c>
      <c r="G177" s="181">
        <v>275</v>
      </c>
      <c r="H177" s="181">
        <v>10</v>
      </c>
      <c r="I177" s="184">
        <v>220</v>
      </c>
      <c r="J177" s="185">
        <f t="shared" si="24"/>
        <v>0</v>
      </c>
      <c r="K177" s="186">
        <f t="shared" si="25"/>
        <v>0</v>
      </c>
      <c r="L177" s="186">
        <f t="shared" si="26"/>
        <v>0</v>
      </c>
      <c r="M177" s="186">
        <f t="shared" si="33"/>
        <v>0</v>
      </c>
      <c r="N177" s="187">
        <f t="shared" si="28"/>
        <v>32.4</v>
      </c>
      <c r="O177" s="26">
        <f t="shared" si="29"/>
        <v>32.4</v>
      </c>
      <c r="P177" s="186" t="str">
        <f t="shared" si="31"/>
        <v>D</v>
      </c>
      <c r="Q177" s="186" t="str">
        <f t="shared" si="31"/>
        <v>D</v>
      </c>
      <c r="R177" s="186" t="str">
        <f t="shared" si="32"/>
        <v>D</v>
      </c>
      <c r="S177" s="186" t="str">
        <f t="shared" si="32"/>
        <v>D</v>
      </c>
      <c r="T177" s="186" t="str">
        <f t="shared" si="32"/>
        <v>D</v>
      </c>
      <c r="U177" s="41" t="str">
        <f t="shared" si="30"/>
        <v>D</v>
      </c>
      <c r="W177" s="50"/>
      <c r="X177" s="14"/>
      <c r="Y177" s="42"/>
      <c r="Z177" s="152"/>
      <c r="AA177" s="31"/>
      <c r="AB177" s="31"/>
      <c r="AC177" s="31"/>
      <c r="AD177" s="31"/>
      <c r="AE177" s="31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</row>
    <row r="178" spans="1:43" ht="15" customHeight="1" x14ac:dyDescent="0.2">
      <c r="A178" s="37">
        <v>176</v>
      </c>
      <c r="B178" s="181" t="s">
        <v>213</v>
      </c>
      <c r="C178" s="245">
        <v>2012</v>
      </c>
      <c r="D178" s="198" t="s">
        <v>38</v>
      </c>
      <c r="E178" s="183">
        <v>160</v>
      </c>
      <c r="F178" s="181">
        <v>210</v>
      </c>
      <c r="G178" s="181">
        <v>230</v>
      </c>
      <c r="H178" s="181">
        <v>12.5</v>
      </c>
      <c r="I178" s="184">
        <v>207</v>
      </c>
      <c r="J178" s="185">
        <f t="shared" si="24"/>
        <v>0</v>
      </c>
      <c r="K178" s="186">
        <f t="shared" si="25"/>
        <v>0</v>
      </c>
      <c r="L178" s="186">
        <f t="shared" si="26"/>
        <v>0</v>
      </c>
      <c r="M178" s="186">
        <f t="shared" si="33"/>
        <v>10.980000000000004</v>
      </c>
      <c r="N178" s="187">
        <f t="shared" si="28"/>
        <v>20.7</v>
      </c>
      <c r="O178" s="26">
        <f t="shared" si="29"/>
        <v>31.680000000000003</v>
      </c>
      <c r="P178" s="186" t="str">
        <f t="shared" si="31"/>
        <v>D</v>
      </c>
      <c r="Q178" s="186" t="str">
        <f t="shared" si="31"/>
        <v>D</v>
      </c>
      <c r="R178" s="186" t="str">
        <f t="shared" si="32"/>
        <v>D</v>
      </c>
      <c r="S178" s="186" t="str">
        <f t="shared" si="32"/>
        <v>D</v>
      </c>
      <c r="T178" s="186" t="str">
        <f t="shared" si="32"/>
        <v>D</v>
      </c>
      <c r="U178" s="41" t="str">
        <f t="shared" si="30"/>
        <v>D</v>
      </c>
      <c r="W178" s="50"/>
      <c r="X178" s="14"/>
      <c r="Y178" s="42"/>
      <c r="Z178" s="29"/>
      <c r="AA178" s="31"/>
      <c r="AB178" s="31"/>
      <c r="AC178" s="31"/>
      <c r="AD178" s="31"/>
      <c r="AE178" s="31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</row>
    <row r="179" spans="1:43" ht="15" customHeight="1" x14ac:dyDescent="0.2">
      <c r="A179" s="17">
        <v>177</v>
      </c>
      <c r="B179" s="211" t="s">
        <v>214</v>
      </c>
      <c r="C179" s="245">
        <v>2010</v>
      </c>
      <c r="D179" s="201" t="s">
        <v>102</v>
      </c>
      <c r="E179" s="231">
        <v>167</v>
      </c>
      <c r="F179" s="209">
        <v>220</v>
      </c>
      <c r="G179" s="209">
        <v>260</v>
      </c>
      <c r="H179" s="209">
        <v>13.1</v>
      </c>
      <c r="I179" s="232">
        <v>200</v>
      </c>
      <c r="J179" s="185">
        <f t="shared" si="24"/>
        <v>0</v>
      </c>
      <c r="K179" s="186">
        <f t="shared" si="25"/>
        <v>0</v>
      </c>
      <c r="L179" s="186">
        <f t="shared" si="26"/>
        <v>0</v>
      </c>
      <c r="M179" s="186">
        <f t="shared" si="33"/>
        <v>14.64</v>
      </c>
      <c r="N179" s="187">
        <f t="shared" si="28"/>
        <v>14.4</v>
      </c>
      <c r="O179" s="26">
        <f t="shared" si="29"/>
        <v>29.04</v>
      </c>
      <c r="P179" s="186" t="str">
        <f t="shared" ref="P179:Q190" si="34">IF(J179&gt;=1.5*65*0.5,"A",IF(J179&gt;=1.5*50*0.5,"B",IF(J179&gt;=1.5*40*0.5,"C","D")))</f>
        <v>D</v>
      </c>
      <c r="Q179" s="186" t="str">
        <f t="shared" si="34"/>
        <v>D</v>
      </c>
      <c r="R179" s="186" t="str">
        <f t="shared" ref="R179:T190" si="35">IF(L179&gt;=65,"A",IF(L179&gt;=50,"B",IF(L179&gt;=40,"C","D")))</f>
        <v>D</v>
      </c>
      <c r="S179" s="186" t="str">
        <f t="shared" si="35"/>
        <v>D</v>
      </c>
      <c r="T179" s="186" t="str">
        <f t="shared" si="35"/>
        <v>D</v>
      </c>
      <c r="U179" s="41" t="str">
        <f t="shared" si="30"/>
        <v>D</v>
      </c>
      <c r="W179" s="50"/>
      <c r="X179" s="14"/>
      <c r="Y179" s="51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04"/>
      <c r="AK179" s="52"/>
      <c r="AL179" s="52"/>
      <c r="AM179" s="52"/>
      <c r="AN179" s="52"/>
      <c r="AO179" s="52"/>
      <c r="AP179" s="35"/>
      <c r="AQ179" s="35"/>
    </row>
    <row r="180" spans="1:43" ht="15" customHeight="1" x14ac:dyDescent="0.2">
      <c r="A180" s="37">
        <v>178</v>
      </c>
      <c r="B180" s="181" t="s">
        <v>215</v>
      </c>
      <c r="C180" s="245">
        <v>2011</v>
      </c>
      <c r="D180" s="182" t="s">
        <v>23</v>
      </c>
      <c r="E180" s="183">
        <v>171</v>
      </c>
      <c r="F180" s="181">
        <v>225</v>
      </c>
      <c r="G180" s="181">
        <v>275</v>
      </c>
      <c r="H180" s="181">
        <v>9</v>
      </c>
      <c r="I180" s="184">
        <v>207</v>
      </c>
      <c r="J180" s="185">
        <f t="shared" si="24"/>
        <v>1.85</v>
      </c>
      <c r="K180" s="186">
        <f t="shared" si="25"/>
        <v>5.8</v>
      </c>
      <c r="L180" s="186">
        <f t="shared" si="26"/>
        <v>0</v>
      </c>
      <c r="M180" s="186">
        <f t="shared" si="33"/>
        <v>0</v>
      </c>
      <c r="N180" s="187">
        <f t="shared" si="28"/>
        <v>20.7</v>
      </c>
      <c r="O180" s="26">
        <f t="shared" si="29"/>
        <v>28.35</v>
      </c>
      <c r="P180" s="186" t="str">
        <f t="shared" si="34"/>
        <v>D</v>
      </c>
      <c r="Q180" s="186" t="str">
        <f t="shared" si="34"/>
        <v>D</v>
      </c>
      <c r="R180" s="186" t="str">
        <f t="shared" si="35"/>
        <v>D</v>
      </c>
      <c r="S180" s="186" t="str">
        <f t="shared" si="35"/>
        <v>D</v>
      </c>
      <c r="T180" s="186" t="str">
        <f t="shared" si="35"/>
        <v>D</v>
      </c>
      <c r="U180" s="41" t="str">
        <f t="shared" si="30"/>
        <v>D</v>
      </c>
      <c r="W180" s="50"/>
      <c r="X180" s="14"/>
      <c r="Y180" s="51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52"/>
      <c r="AL180" s="52"/>
      <c r="AM180" s="52"/>
      <c r="AN180" s="52"/>
      <c r="AO180" s="52"/>
      <c r="AP180" s="35"/>
      <c r="AQ180" s="35"/>
    </row>
    <row r="181" spans="1:43" ht="15" customHeight="1" x14ac:dyDescent="0.2">
      <c r="A181" s="17">
        <v>179</v>
      </c>
      <c r="B181" s="181" t="s">
        <v>216</v>
      </c>
      <c r="C181" s="245">
        <v>2011</v>
      </c>
      <c r="D181" s="182" t="s">
        <v>59</v>
      </c>
      <c r="E181" s="183">
        <v>172</v>
      </c>
      <c r="F181" s="181">
        <v>224</v>
      </c>
      <c r="G181" s="181">
        <v>275</v>
      </c>
      <c r="H181" s="181">
        <v>9.9</v>
      </c>
      <c r="I181" s="184">
        <v>202</v>
      </c>
      <c r="J181" s="185">
        <f t="shared" si="24"/>
        <v>3.7</v>
      </c>
      <c r="K181" s="186">
        <f t="shared" si="25"/>
        <v>4.3499999999999996</v>
      </c>
      <c r="L181" s="186">
        <f t="shared" si="26"/>
        <v>0</v>
      </c>
      <c r="M181" s="186">
        <f t="shared" si="33"/>
        <v>0</v>
      </c>
      <c r="N181" s="187">
        <f t="shared" si="28"/>
        <v>16.2</v>
      </c>
      <c r="O181" s="26">
        <f t="shared" si="29"/>
        <v>24.25</v>
      </c>
      <c r="P181" s="186" t="str">
        <f t="shared" si="34"/>
        <v>D</v>
      </c>
      <c r="Q181" s="186" t="str">
        <f t="shared" si="34"/>
        <v>D</v>
      </c>
      <c r="R181" s="186" t="str">
        <f t="shared" si="35"/>
        <v>D</v>
      </c>
      <c r="S181" s="186" t="str">
        <f t="shared" si="35"/>
        <v>D</v>
      </c>
      <c r="T181" s="186" t="str">
        <f t="shared" si="35"/>
        <v>D</v>
      </c>
      <c r="U181" s="41" t="str">
        <f t="shared" si="30"/>
        <v>D</v>
      </c>
      <c r="W181" s="52"/>
      <c r="X181" s="52"/>
      <c r="Y181" s="12"/>
      <c r="Z181" s="13"/>
      <c r="AA181" s="30"/>
      <c r="AB181" s="30"/>
      <c r="AC181" s="30"/>
      <c r="AD181" s="30"/>
      <c r="AE181" s="30"/>
      <c r="AF181" s="30"/>
      <c r="AG181" s="104"/>
      <c r="AH181" s="104"/>
      <c r="AI181" s="104"/>
      <c r="AJ181" s="104"/>
      <c r="AK181" s="52"/>
      <c r="AL181" s="52"/>
      <c r="AM181" s="52"/>
      <c r="AN181" s="52"/>
      <c r="AO181" s="52"/>
      <c r="AP181" s="35"/>
      <c r="AQ181" s="35"/>
    </row>
    <row r="182" spans="1:43" ht="15" customHeight="1" x14ac:dyDescent="0.2">
      <c r="A182" s="37">
        <v>180</v>
      </c>
      <c r="B182" s="181" t="s">
        <v>217</v>
      </c>
      <c r="C182" s="245">
        <v>2010</v>
      </c>
      <c r="D182" s="182" t="s">
        <v>33</v>
      </c>
      <c r="E182" s="183">
        <v>164</v>
      </c>
      <c r="F182" s="181">
        <v>214</v>
      </c>
      <c r="G182" s="181">
        <v>250</v>
      </c>
      <c r="H182" s="181">
        <v>11</v>
      </c>
      <c r="I182" s="184">
        <v>205</v>
      </c>
      <c r="J182" s="185">
        <f t="shared" si="24"/>
        <v>0</v>
      </c>
      <c r="K182" s="186">
        <f t="shared" si="25"/>
        <v>0</v>
      </c>
      <c r="L182" s="186">
        <f t="shared" si="26"/>
        <v>0</v>
      </c>
      <c r="M182" s="186">
        <f t="shared" si="33"/>
        <v>1.8300000000000043</v>
      </c>
      <c r="N182" s="187">
        <f t="shared" si="28"/>
        <v>18.900000000000002</v>
      </c>
      <c r="O182" s="26">
        <f t="shared" si="29"/>
        <v>20.730000000000008</v>
      </c>
      <c r="P182" s="186" t="str">
        <f t="shared" si="34"/>
        <v>D</v>
      </c>
      <c r="Q182" s="186" t="str">
        <f t="shared" si="34"/>
        <v>D</v>
      </c>
      <c r="R182" s="186" t="str">
        <f t="shared" si="35"/>
        <v>D</v>
      </c>
      <c r="S182" s="186" t="str">
        <f t="shared" si="35"/>
        <v>D</v>
      </c>
      <c r="T182" s="186" t="str">
        <f t="shared" si="35"/>
        <v>D</v>
      </c>
      <c r="U182" s="41" t="str">
        <f t="shared" si="30"/>
        <v>D</v>
      </c>
      <c r="W182" s="46"/>
      <c r="X182" s="14"/>
      <c r="Y182" s="51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52"/>
      <c r="AL182" s="52"/>
      <c r="AM182" s="52"/>
      <c r="AN182" s="52"/>
      <c r="AO182" s="52"/>
      <c r="AP182" s="35"/>
      <c r="AQ182" s="35"/>
    </row>
    <row r="183" spans="1:43" ht="15" customHeight="1" x14ac:dyDescent="0.2">
      <c r="A183" s="17">
        <v>181</v>
      </c>
      <c r="B183" s="181" t="s">
        <v>218</v>
      </c>
      <c r="C183" s="245">
        <v>2012</v>
      </c>
      <c r="D183" s="182" t="s">
        <v>21</v>
      </c>
      <c r="E183" s="183">
        <v>165</v>
      </c>
      <c r="F183" s="181">
        <v>211</v>
      </c>
      <c r="G183" s="181">
        <v>250</v>
      </c>
      <c r="H183" s="181">
        <v>8</v>
      </c>
      <c r="I183" s="184">
        <v>207</v>
      </c>
      <c r="J183" s="185">
        <f t="shared" si="24"/>
        <v>0</v>
      </c>
      <c r="K183" s="186">
        <f t="shared" si="25"/>
        <v>0</v>
      </c>
      <c r="L183" s="186">
        <f t="shared" si="26"/>
        <v>0</v>
      </c>
      <c r="M183" s="186">
        <f t="shared" si="33"/>
        <v>0</v>
      </c>
      <c r="N183" s="187">
        <f t="shared" si="28"/>
        <v>20.7</v>
      </c>
      <c r="O183" s="26">
        <f t="shared" si="29"/>
        <v>20.7</v>
      </c>
      <c r="P183" s="186" t="str">
        <f t="shared" si="34"/>
        <v>D</v>
      </c>
      <c r="Q183" s="186" t="str">
        <f t="shared" si="34"/>
        <v>D</v>
      </c>
      <c r="R183" s="186" t="str">
        <f t="shared" si="35"/>
        <v>D</v>
      </c>
      <c r="S183" s="186" t="str">
        <f t="shared" si="35"/>
        <v>D</v>
      </c>
      <c r="T183" s="186" t="str">
        <f t="shared" si="35"/>
        <v>D</v>
      </c>
      <c r="U183" s="41" t="str">
        <f t="shared" si="30"/>
        <v>D</v>
      </c>
      <c r="W183" s="50"/>
      <c r="X183" s="14"/>
      <c r="Y183" s="42"/>
      <c r="Z183" s="29"/>
      <c r="AA183" s="31"/>
      <c r="AB183" s="31"/>
      <c r="AC183" s="31"/>
      <c r="AD183" s="31"/>
      <c r="AE183" s="31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4"/>
    </row>
    <row r="184" spans="1:43" ht="15" customHeight="1" x14ac:dyDescent="0.2">
      <c r="A184" s="37">
        <v>182</v>
      </c>
      <c r="B184" s="181" t="s">
        <v>219</v>
      </c>
      <c r="C184" s="245">
        <v>2011</v>
      </c>
      <c r="D184" s="198" t="s">
        <v>38</v>
      </c>
      <c r="E184" s="183">
        <v>166</v>
      </c>
      <c r="F184" s="181">
        <v>215</v>
      </c>
      <c r="G184" s="181">
        <v>265</v>
      </c>
      <c r="H184" s="181">
        <v>10.6</v>
      </c>
      <c r="I184" s="184">
        <v>201</v>
      </c>
      <c r="J184" s="185">
        <f t="shared" si="24"/>
        <v>0</v>
      </c>
      <c r="K184" s="186">
        <f t="shared" si="25"/>
        <v>0</v>
      </c>
      <c r="L184" s="186">
        <f t="shared" si="26"/>
        <v>0</v>
      </c>
      <c r="M184" s="186">
        <f t="shared" si="33"/>
        <v>0</v>
      </c>
      <c r="N184" s="187">
        <f t="shared" si="28"/>
        <v>15.3</v>
      </c>
      <c r="O184" s="26">
        <f t="shared" si="29"/>
        <v>15.3</v>
      </c>
      <c r="P184" s="186" t="str">
        <f t="shared" si="34"/>
        <v>D</v>
      </c>
      <c r="Q184" s="186" t="str">
        <f t="shared" si="34"/>
        <v>D</v>
      </c>
      <c r="R184" s="186" t="str">
        <f t="shared" si="35"/>
        <v>D</v>
      </c>
      <c r="S184" s="186" t="str">
        <f t="shared" si="35"/>
        <v>D</v>
      </c>
      <c r="T184" s="186" t="str">
        <f t="shared" si="35"/>
        <v>D</v>
      </c>
      <c r="U184" s="41" t="str">
        <f t="shared" si="30"/>
        <v>D</v>
      </c>
      <c r="W184" s="50"/>
      <c r="X184" s="53"/>
      <c r="Y184" s="219"/>
      <c r="Z184" s="29"/>
      <c r="AA184" s="220"/>
      <c r="AB184" s="220"/>
      <c r="AC184" s="220"/>
      <c r="AD184" s="220"/>
      <c r="AE184" s="220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</row>
    <row r="185" spans="1:43" ht="15" customHeight="1" x14ac:dyDescent="0.2">
      <c r="A185" s="17">
        <v>183</v>
      </c>
      <c r="B185" s="181" t="s">
        <v>220</v>
      </c>
      <c r="C185" s="245">
        <v>2010</v>
      </c>
      <c r="D185" s="182" t="s">
        <v>23</v>
      </c>
      <c r="E185" s="183">
        <v>163</v>
      </c>
      <c r="F185" s="181">
        <v>213</v>
      </c>
      <c r="G185" s="181">
        <v>240</v>
      </c>
      <c r="H185" s="181">
        <v>9.8699999999999992</v>
      </c>
      <c r="I185" s="184">
        <v>200</v>
      </c>
      <c r="J185" s="185">
        <f t="shared" si="24"/>
        <v>0</v>
      </c>
      <c r="K185" s="186">
        <f t="shared" si="25"/>
        <v>0</v>
      </c>
      <c r="L185" s="186">
        <f t="shared" si="26"/>
        <v>0</v>
      </c>
      <c r="M185" s="186">
        <f t="shared" si="33"/>
        <v>0</v>
      </c>
      <c r="N185" s="187">
        <f t="shared" si="28"/>
        <v>14.4</v>
      </c>
      <c r="O185" s="26">
        <f t="shared" si="29"/>
        <v>14.4</v>
      </c>
      <c r="P185" s="186" t="str">
        <f t="shared" si="34"/>
        <v>D</v>
      </c>
      <c r="Q185" s="186" t="str">
        <f t="shared" si="34"/>
        <v>D</v>
      </c>
      <c r="R185" s="186" t="str">
        <f t="shared" si="35"/>
        <v>D</v>
      </c>
      <c r="S185" s="186" t="str">
        <f t="shared" si="35"/>
        <v>D</v>
      </c>
      <c r="T185" s="186" t="str">
        <f t="shared" si="35"/>
        <v>D</v>
      </c>
      <c r="U185" s="41" t="str">
        <f t="shared" si="30"/>
        <v>D</v>
      </c>
      <c r="W185" s="50"/>
      <c r="X185" s="14"/>
      <c r="Y185" s="42"/>
      <c r="Z185" s="29"/>
      <c r="AA185" s="31"/>
      <c r="AB185" s="31"/>
      <c r="AC185" s="31"/>
      <c r="AD185" s="233"/>
      <c r="AE185" s="2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</row>
    <row r="186" spans="1:43" ht="15" customHeight="1" x14ac:dyDescent="0.2">
      <c r="A186" s="37">
        <v>184</v>
      </c>
      <c r="B186" s="188" t="s">
        <v>221</v>
      </c>
      <c r="C186" s="245">
        <v>2011</v>
      </c>
      <c r="D186" s="182" t="s">
        <v>14</v>
      </c>
      <c r="E186" s="183">
        <v>163</v>
      </c>
      <c r="F186" s="181">
        <v>217</v>
      </c>
      <c r="G186" s="181">
        <v>240</v>
      </c>
      <c r="H186" s="181">
        <v>13</v>
      </c>
      <c r="I186" s="184">
        <v>180</v>
      </c>
      <c r="J186" s="185">
        <f t="shared" si="24"/>
        <v>0</v>
      </c>
      <c r="K186" s="186">
        <f t="shared" si="25"/>
        <v>0</v>
      </c>
      <c r="L186" s="186">
        <f t="shared" si="26"/>
        <v>0</v>
      </c>
      <c r="M186" s="186">
        <f t="shared" si="33"/>
        <v>14.030000000000003</v>
      </c>
      <c r="N186" s="187">
        <f t="shared" si="28"/>
        <v>0</v>
      </c>
      <c r="O186" s="26">
        <f t="shared" si="29"/>
        <v>14.030000000000003</v>
      </c>
      <c r="P186" s="186" t="str">
        <f t="shared" si="34"/>
        <v>D</v>
      </c>
      <c r="Q186" s="186" t="str">
        <f t="shared" si="34"/>
        <v>D</v>
      </c>
      <c r="R186" s="186" t="str">
        <f t="shared" si="35"/>
        <v>D</v>
      </c>
      <c r="S186" s="186" t="str">
        <f t="shared" si="35"/>
        <v>D</v>
      </c>
      <c r="T186" s="186" t="str">
        <f t="shared" si="35"/>
        <v>D</v>
      </c>
      <c r="U186" s="41" t="str">
        <f t="shared" si="30"/>
        <v>D</v>
      </c>
      <c r="W186" s="50"/>
      <c r="X186" s="14"/>
      <c r="Y186" s="42"/>
      <c r="Z186" s="152"/>
      <c r="AA186" s="31"/>
      <c r="AB186" s="31"/>
      <c r="AC186" s="31"/>
      <c r="AD186" s="31"/>
      <c r="AE186" s="31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</row>
    <row r="187" spans="1:43" ht="15" customHeight="1" x14ac:dyDescent="0.2">
      <c r="A187" s="17">
        <v>185</v>
      </c>
      <c r="B187" s="181" t="s">
        <v>222</v>
      </c>
      <c r="C187" s="245">
        <v>2010</v>
      </c>
      <c r="D187" s="182" t="s">
        <v>53</v>
      </c>
      <c r="E187" s="183">
        <v>160</v>
      </c>
      <c r="F187" s="181">
        <v>210</v>
      </c>
      <c r="G187" s="181">
        <v>230</v>
      </c>
      <c r="H187" s="181">
        <v>11.1</v>
      </c>
      <c r="I187" s="184">
        <v>193</v>
      </c>
      <c r="J187" s="185">
        <f t="shared" si="24"/>
        <v>0</v>
      </c>
      <c r="K187" s="186">
        <f t="shared" si="25"/>
        <v>0</v>
      </c>
      <c r="L187" s="186">
        <f t="shared" si="26"/>
        <v>0</v>
      </c>
      <c r="M187" s="186">
        <f t="shared" si="33"/>
        <v>2.4400000000000022</v>
      </c>
      <c r="N187" s="187">
        <f t="shared" si="28"/>
        <v>8.1</v>
      </c>
      <c r="O187" s="26">
        <f t="shared" si="29"/>
        <v>10.540000000000003</v>
      </c>
      <c r="P187" s="186" t="str">
        <f t="shared" si="34"/>
        <v>D</v>
      </c>
      <c r="Q187" s="186" t="str">
        <f t="shared" si="34"/>
        <v>D</v>
      </c>
      <c r="R187" s="186" t="str">
        <f t="shared" si="35"/>
        <v>D</v>
      </c>
      <c r="S187" s="186" t="str">
        <f t="shared" si="35"/>
        <v>D</v>
      </c>
      <c r="T187" s="186" t="str">
        <f t="shared" si="35"/>
        <v>D</v>
      </c>
      <c r="U187" s="41" t="str">
        <f t="shared" si="30"/>
        <v>D</v>
      </c>
      <c r="W187" s="50"/>
      <c r="X187" s="12"/>
      <c r="Y187" s="47"/>
      <c r="Z187" s="29"/>
      <c r="AA187" s="48"/>
      <c r="AB187" s="48"/>
      <c r="AC187" s="48"/>
      <c r="AD187" s="218"/>
      <c r="AE187" s="218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</row>
    <row r="188" spans="1:43" ht="15" customHeight="1" x14ac:dyDescent="0.2">
      <c r="A188" s="37">
        <v>186</v>
      </c>
      <c r="B188" s="188" t="s">
        <v>223</v>
      </c>
      <c r="C188" s="245">
        <v>2012</v>
      </c>
      <c r="D188" s="182" t="s">
        <v>21</v>
      </c>
      <c r="E188" s="183">
        <v>158</v>
      </c>
      <c r="F188" s="181">
        <v>211</v>
      </c>
      <c r="G188" s="181">
        <v>245</v>
      </c>
      <c r="H188" s="181">
        <v>10.7</v>
      </c>
      <c r="I188" s="184">
        <v>194</v>
      </c>
      <c r="J188" s="185">
        <f t="shared" si="24"/>
        <v>0</v>
      </c>
      <c r="K188" s="186">
        <f t="shared" si="25"/>
        <v>0</v>
      </c>
      <c r="L188" s="186">
        <f t="shared" si="26"/>
        <v>0</v>
      </c>
      <c r="M188" s="186">
        <f t="shared" si="33"/>
        <v>0</v>
      </c>
      <c r="N188" s="187">
        <f t="shared" si="28"/>
        <v>9</v>
      </c>
      <c r="O188" s="26">
        <f t="shared" si="29"/>
        <v>9</v>
      </c>
      <c r="P188" s="186" t="str">
        <f t="shared" si="34"/>
        <v>D</v>
      </c>
      <c r="Q188" s="186" t="str">
        <f t="shared" si="34"/>
        <v>D</v>
      </c>
      <c r="R188" s="186" t="str">
        <f t="shared" si="35"/>
        <v>D</v>
      </c>
      <c r="S188" s="186" t="str">
        <f t="shared" si="35"/>
        <v>D</v>
      </c>
      <c r="T188" s="186" t="str">
        <f t="shared" si="35"/>
        <v>D</v>
      </c>
      <c r="U188" s="41" t="str">
        <f t="shared" si="30"/>
        <v>D</v>
      </c>
      <c r="W188" s="50"/>
      <c r="X188" s="14"/>
      <c r="Y188" s="42"/>
      <c r="Z188" s="29"/>
      <c r="AA188" s="31"/>
      <c r="AB188" s="31"/>
      <c r="AC188" s="31"/>
      <c r="AD188" s="31"/>
      <c r="AE188" s="31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4"/>
    </row>
    <row r="189" spans="1:43" ht="15" customHeight="1" x14ac:dyDescent="0.2">
      <c r="A189" s="17">
        <v>187</v>
      </c>
      <c r="B189" s="181" t="s">
        <v>224</v>
      </c>
      <c r="C189" s="245">
        <v>2013</v>
      </c>
      <c r="D189" s="182" t="s">
        <v>55</v>
      </c>
      <c r="E189" s="183">
        <v>158</v>
      </c>
      <c r="F189" s="181">
        <v>205</v>
      </c>
      <c r="G189" s="181">
        <v>240</v>
      </c>
      <c r="H189" s="181">
        <v>9.3000000000000007</v>
      </c>
      <c r="I189" s="184">
        <v>193</v>
      </c>
      <c r="J189" s="185">
        <f t="shared" si="24"/>
        <v>0</v>
      </c>
      <c r="K189" s="186">
        <f t="shared" si="25"/>
        <v>0</v>
      </c>
      <c r="L189" s="186">
        <f t="shared" si="26"/>
        <v>0</v>
      </c>
      <c r="M189" s="186">
        <f t="shared" si="33"/>
        <v>0</v>
      </c>
      <c r="N189" s="187">
        <f t="shared" si="28"/>
        <v>8.1</v>
      </c>
      <c r="O189" s="26">
        <f t="shared" si="29"/>
        <v>8.1</v>
      </c>
      <c r="P189" s="186" t="str">
        <f t="shared" si="34"/>
        <v>D</v>
      </c>
      <c r="Q189" s="186" t="str">
        <f t="shared" si="34"/>
        <v>D</v>
      </c>
      <c r="R189" s="186" t="str">
        <f t="shared" si="35"/>
        <v>D</v>
      </c>
      <c r="S189" s="186" t="str">
        <f t="shared" si="35"/>
        <v>D</v>
      </c>
      <c r="T189" s="186" t="str">
        <f t="shared" si="35"/>
        <v>D</v>
      </c>
      <c r="U189" s="41" t="str">
        <f t="shared" si="30"/>
        <v>D</v>
      </c>
      <c r="W189" s="50"/>
      <c r="X189" s="14"/>
      <c r="Y189" s="42"/>
      <c r="Z189" s="152"/>
      <c r="AA189" s="31"/>
      <c r="AB189" s="31"/>
      <c r="AC189" s="31"/>
      <c r="AD189" s="31"/>
      <c r="AE189" s="31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</row>
    <row r="190" spans="1:43" ht="15" customHeight="1" x14ac:dyDescent="0.2">
      <c r="A190" s="37">
        <v>188</v>
      </c>
      <c r="B190" s="181" t="s">
        <v>225</v>
      </c>
      <c r="C190" s="245">
        <v>2012</v>
      </c>
      <c r="D190" s="182" t="s">
        <v>47</v>
      </c>
      <c r="E190" s="183">
        <v>167</v>
      </c>
      <c r="F190" s="181">
        <v>220</v>
      </c>
      <c r="G190" s="181">
        <v>255</v>
      </c>
      <c r="H190" s="181">
        <v>9.3000000000000007</v>
      </c>
      <c r="I190" s="184">
        <v>183</v>
      </c>
      <c r="J190" s="185">
        <f t="shared" si="24"/>
        <v>0</v>
      </c>
      <c r="K190" s="186">
        <f t="shared" si="25"/>
        <v>0</v>
      </c>
      <c r="L190" s="186">
        <f t="shared" si="26"/>
        <v>0</v>
      </c>
      <c r="M190" s="186">
        <f t="shared" si="33"/>
        <v>0</v>
      </c>
      <c r="N190" s="187">
        <f t="shared" si="28"/>
        <v>0</v>
      </c>
      <c r="O190" s="26">
        <f t="shared" si="29"/>
        <v>0</v>
      </c>
      <c r="P190" s="186" t="str">
        <f t="shared" si="34"/>
        <v>D</v>
      </c>
      <c r="Q190" s="186" t="str">
        <f t="shared" si="34"/>
        <v>D</v>
      </c>
      <c r="R190" s="186" t="str">
        <f t="shared" si="35"/>
        <v>D</v>
      </c>
      <c r="S190" s="186" t="str">
        <f t="shared" si="35"/>
        <v>D</v>
      </c>
      <c r="T190" s="186" t="str">
        <f t="shared" si="35"/>
        <v>D</v>
      </c>
      <c r="U190" s="93" t="str">
        <f t="shared" si="30"/>
        <v>D</v>
      </c>
      <c r="W190" s="50"/>
      <c r="X190" s="205"/>
      <c r="Y190" s="205"/>
      <c r="Z190" s="205"/>
      <c r="AA190" s="206"/>
      <c r="AB190" s="206"/>
      <c r="AC190" s="206"/>
      <c r="AD190" s="206"/>
      <c r="AE190" s="206"/>
      <c r="AF190" s="206"/>
      <c r="AG190" s="206"/>
      <c r="AH190" s="206"/>
      <c r="AI190" s="206"/>
      <c r="AJ190" s="206"/>
      <c r="AK190" s="206"/>
      <c r="AL190" s="205"/>
      <c r="AM190" s="205"/>
      <c r="AN190" s="205"/>
      <c r="AO190" s="205"/>
      <c r="AP190" s="205"/>
      <c r="AQ190" s="205"/>
    </row>
    <row r="191" spans="1:43" ht="15" customHeight="1" x14ac:dyDescent="0.2">
      <c r="A191" s="17">
        <v>189</v>
      </c>
      <c r="V191" s="28"/>
      <c r="W191" s="52"/>
      <c r="X191" s="12"/>
      <c r="Y191" s="47"/>
      <c r="Z191" s="29"/>
      <c r="AA191" s="48"/>
      <c r="AB191" s="48"/>
      <c r="AC191" s="48"/>
      <c r="AD191" s="49"/>
      <c r="AE191" s="49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</row>
    <row r="192" spans="1:43" ht="15" customHeight="1" x14ac:dyDescent="0.2">
      <c r="A192" s="37">
        <v>190</v>
      </c>
      <c r="V192" s="28"/>
      <c r="W192" s="46"/>
      <c r="X192" s="12"/>
      <c r="Y192" s="47"/>
      <c r="Z192" s="152"/>
      <c r="AA192" s="31"/>
      <c r="AB192" s="31"/>
      <c r="AC192" s="31"/>
      <c r="AD192" s="31"/>
      <c r="AE192" s="31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</row>
    <row r="193" spans="1:43" ht="15" customHeight="1" x14ac:dyDescent="0.2">
      <c r="A193" s="17">
        <v>191</v>
      </c>
      <c r="V193" s="28"/>
      <c r="W193" s="50"/>
      <c r="X193" s="205"/>
      <c r="Y193" s="205"/>
      <c r="Z193" s="205"/>
      <c r="AA193" s="206"/>
      <c r="AB193" s="206"/>
      <c r="AC193" s="206"/>
      <c r="AD193" s="206"/>
      <c r="AE193" s="206"/>
      <c r="AF193" s="206"/>
      <c r="AG193" s="206"/>
      <c r="AH193" s="206"/>
      <c r="AI193" s="206"/>
      <c r="AJ193" s="206"/>
      <c r="AK193" s="206"/>
      <c r="AL193" s="205"/>
      <c r="AM193" s="205"/>
      <c r="AN193" s="205"/>
      <c r="AO193" s="205"/>
      <c r="AP193" s="205"/>
      <c r="AQ193" s="205"/>
    </row>
    <row r="194" spans="1:43" ht="15" customHeight="1" x14ac:dyDescent="0.2">
      <c r="A194" s="37">
        <v>192</v>
      </c>
      <c r="V194" s="28"/>
      <c r="W194" s="50"/>
      <c r="X194" s="53"/>
      <c r="Y194" s="219"/>
      <c r="Z194" s="29"/>
      <c r="AA194" s="220"/>
      <c r="AB194" s="220"/>
      <c r="AC194" s="220"/>
      <c r="AD194" s="220"/>
      <c r="AE194" s="220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</row>
    <row r="195" spans="1:43" ht="15" customHeight="1" x14ac:dyDescent="0.2">
      <c r="A195" s="17">
        <v>193</v>
      </c>
      <c r="V195" s="28"/>
      <c r="W195" s="50"/>
      <c r="X195" s="14"/>
      <c r="Y195" s="42"/>
      <c r="Z195" s="152"/>
      <c r="AA195" s="31"/>
      <c r="AB195" s="31"/>
      <c r="AC195" s="31"/>
      <c r="AD195" s="31"/>
      <c r="AE195" s="31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</row>
    <row r="196" spans="1:43" ht="15" customHeight="1" x14ac:dyDescent="0.2">
      <c r="A196" s="37">
        <v>194</v>
      </c>
      <c r="V196" s="28"/>
      <c r="W196" s="50"/>
      <c r="X196" s="12"/>
      <c r="Y196" s="47"/>
      <c r="Z196" s="152"/>
      <c r="AA196" s="31"/>
      <c r="AB196" s="31"/>
      <c r="AC196" s="31"/>
      <c r="AD196" s="31"/>
      <c r="AE196" s="31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</row>
    <row r="197" spans="1:43" ht="15" customHeight="1" x14ac:dyDescent="0.2">
      <c r="A197" s="17">
        <v>195</v>
      </c>
      <c r="V197" s="28"/>
      <c r="W197" s="50"/>
      <c r="X197" s="205"/>
      <c r="Y197" s="205"/>
      <c r="Z197" s="205"/>
      <c r="AA197" s="206"/>
      <c r="AB197" s="206"/>
      <c r="AC197" s="206"/>
      <c r="AD197" s="206"/>
      <c r="AE197" s="206"/>
      <c r="AF197" s="206"/>
      <c r="AG197" s="206"/>
      <c r="AH197" s="206"/>
      <c r="AI197" s="206"/>
      <c r="AJ197" s="206"/>
      <c r="AK197" s="206"/>
      <c r="AL197" s="205"/>
      <c r="AM197" s="205"/>
      <c r="AN197" s="205"/>
      <c r="AO197" s="205"/>
      <c r="AP197" s="205"/>
      <c r="AQ197" s="205"/>
    </row>
    <row r="198" spans="1:43" ht="15" customHeight="1" x14ac:dyDescent="0.2">
      <c r="A198" s="37">
        <v>196</v>
      </c>
      <c r="V198" s="28"/>
      <c r="W198" s="50"/>
      <c r="X198" s="14"/>
      <c r="Y198" s="42"/>
      <c r="Z198" s="29"/>
      <c r="AA198" s="31"/>
      <c r="AB198" s="31"/>
      <c r="AC198" s="31"/>
      <c r="AD198" s="31"/>
      <c r="AE198" s="31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</row>
    <row r="199" spans="1:43" ht="15" customHeight="1" x14ac:dyDescent="0.2">
      <c r="A199" s="17">
        <v>197</v>
      </c>
      <c r="V199" s="28"/>
      <c r="W199" s="50"/>
      <c r="X199" s="14"/>
      <c r="Y199" s="42"/>
      <c r="Z199" s="152"/>
      <c r="AA199" s="31"/>
      <c r="AB199" s="31"/>
      <c r="AC199" s="31"/>
      <c r="AD199" s="31"/>
      <c r="AE199" s="31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4"/>
    </row>
    <row r="200" spans="1:43" ht="15" customHeight="1" x14ac:dyDescent="0.2">
      <c r="A200" s="37">
        <v>198</v>
      </c>
      <c r="V200" s="28"/>
      <c r="W200" s="50"/>
      <c r="X200" s="12"/>
      <c r="Y200" s="235"/>
      <c r="Z200" s="48"/>
      <c r="AA200" s="48"/>
      <c r="AB200" s="48"/>
      <c r="AC200" s="153"/>
      <c r="AD200" s="49"/>
      <c r="AE200" s="49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</row>
    <row r="201" spans="1:43" ht="15" customHeight="1" x14ac:dyDescent="0.2">
      <c r="A201" s="17">
        <v>199</v>
      </c>
      <c r="V201" s="28"/>
      <c r="W201" s="50"/>
      <c r="X201" s="14"/>
      <c r="Y201" s="51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52"/>
      <c r="AM201" s="52"/>
      <c r="AN201" s="52"/>
      <c r="AO201" s="52"/>
      <c r="AP201" s="35"/>
      <c r="AQ201" s="35"/>
    </row>
    <row r="202" spans="1:43" ht="15" customHeight="1" x14ac:dyDescent="0.2">
      <c r="A202" s="37">
        <v>200</v>
      </c>
      <c r="V202" s="28"/>
      <c r="W202" s="50"/>
      <c r="X202" s="14"/>
      <c r="Y202" s="42"/>
      <c r="Z202" s="152"/>
      <c r="AA202" s="31"/>
      <c r="AB202" s="31"/>
      <c r="AC202" s="31"/>
      <c r="AD202" s="31"/>
      <c r="AE202" s="31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</row>
    <row r="203" spans="1:43" ht="15" customHeight="1" x14ac:dyDescent="0.2">
      <c r="A203" s="17">
        <v>201</v>
      </c>
      <c r="V203" s="28"/>
      <c r="W203" s="50"/>
      <c r="X203" s="205"/>
      <c r="Y203" s="205"/>
      <c r="Z203" s="205"/>
      <c r="AA203" s="206"/>
      <c r="AB203" s="206"/>
      <c r="AC203" s="206"/>
      <c r="AD203" s="206"/>
      <c r="AE203" s="206"/>
      <c r="AF203" s="206"/>
      <c r="AG203" s="206"/>
      <c r="AH203" s="206"/>
      <c r="AI203" s="206"/>
      <c r="AJ203" s="206"/>
      <c r="AK203" s="206"/>
      <c r="AL203" s="205"/>
      <c r="AM203" s="205"/>
      <c r="AN203" s="205"/>
      <c r="AO203" s="205"/>
      <c r="AP203" s="205"/>
      <c r="AQ203" s="205"/>
    </row>
    <row r="204" spans="1:43" ht="15" customHeight="1" x14ac:dyDescent="0.2">
      <c r="A204" s="37">
        <v>202</v>
      </c>
      <c r="V204" s="28"/>
      <c r="W204" s="50"/>
      <c r="X204" s="14"/>
      <c r="Y204" s="42"/>
      <c r="Z204" s="29"/>
      <c r="AA204" s="31"/>
      <c r="AB204" s="31"/>
      <c r="AC204" s="31"/>
      <c r="AD204" s="31"/>
      <c r="AE204" s="31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</row>
    <row r="205" spans="1:43" ht="15" customHeight="1" x14ac:dyDescent="0.2">
      <c r="A205" s="17">
        <v>203</v>
      </c>
      <c r="V205" s="28"/>
      <c r="W205" s="50"/>
      <c r="X205" s="205"/>
      <c r="Y205" s="205"/>
      <c r="Z205" s="205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  <c r="AK205" s="206"/>
      <c r="AL205" s="205"/>
      <c r="AM205" s="205"/>
      <c r="AN205" s="205"/>
      <c r="AO205" s="205"/>
      <c r="AP205" s="205"/>
      <c r="AQ205" s="205"/>
    </row>
    <row r="206" spans="1:43" ht="15" customHeight="1" x14ac:dyDescent="0.2">
      <c r="A206" s="37">
        <v>204</v>
      </c>
      <c r="V206" s="28"/>
      <c r="W206" s="50"/>
      <c r="X206" s="14"/>
      <c r="Y206" s="42"/>
      <c r="Z206" s="29"/>
      <c r="AA206" s="48"/>
      <c r="AB206" s="48"/>
      <c r="AC206" s="48"/>
      <c r="AD206" s="48"/>
      <c r="AE206" s="48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</row>
    <row r="207" spans="1:43" ht="15" customHeight="1" x14ac:dyDescent="0.2">
      <c r="A207" s="17">
        <v>205</v>
      </c>
      <c r="V207" s="28"/>
      <c r="W207" s="50"/>
      <c r="X207" s="14"/>
      <c r="Y207" s="51"/>
      <c r="Z207" s="152"/>
      <c r="AA207" s="14"/>
      <c r="AB207" s="14"/>
      <c r="AC207" s="14"/>
      <c r="AD207" s="14"/>
      <c r="AE207" s="14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</row>
    <row r="208" spans="1:43" ht="15" customHeight="1" x14ac:dyDescent="0.2">
      <c r="A208" s="37">
        <v>206</v>
      </c>
      <c r="V208" s="28"/>
      <c r="W208" s="50"/>
      <c r="X208" s="205"/>
      <c r="Y208" s="205"/>
      <c r="Z208" s="205"/>
      <c r="AA208" s="206"/>
      <c r="AB208" s="206"/>
      <c r="AC208" s="206"/>
      <c r="AD208" s="206"/>
      <c r="AE208" s="206"/>
      <c r="AF208" s="206"/>
      <c r="AG208" s="206"/>
      <c r="AH208" s="206"/>
      <c r="AI208" s="206"/>
      <c r="AJ208" s="206"/>
      <c r="AK208" s="206"/>
      <c r="AL208" s="205"/>
      <c r="AM208" s="205"/>
      <c r="AN208" s="205"/>
      <c r="AO208" s="205"/>
      <c r="AP208" s="205"/>
      <c r="AQ208" s="205"/>
    </row>
    <row r="209" spans="1:43" ht="15" customHeight="1" x14ac:dyDescent="0.2">
      <c r="A209" s="17">
        <v>207</v>
      </c>
      <c r="V209" s="28"/>
      <c r="W209" s="50"/>
      <c r="X209" s="205"/>
      <c r="Y209" s="205"/>
      <c r="Z209" s="205"/>
      <c r="AA209" s="206"/>
      <c r="AB209" s="206"/>
      <c r="AC209" s="206"/>
      <c r="AD209" s="206"/>
      <c r="AE209" s="206"/>
      <c r="AF209" s="206"/>
      <c r="AG209" s="206"/>
      <c r="AH209" s="206"/>
      <c r="AI209" s="206"/>
      <c r="AJ209" s="206"/>
      <c r="AK209" s="206"/>
      <c r="AL209" s="205"/>
      <c r="AM209" s="205"/>
      <c r="AN209" s="205"/>
      <c r="AO209" s="205"/>
      <c r="AP209" s="205"/>
      <c r="AQ209" s="205"/>
    </row>
    <row r="210" spans="1:43" ht="15" customHeight="1" x14ac:dyDescent="0.2">
      <c r="A210" s="37">
        <v>208</v>
      </c>
      <c r="V210" s="28"/>
      <c r="W210" s="50"/>
      <c r="X210" s="139"/>
      <c r="Y210" s="42"/>
      <c r="Z210" s="152"/>
      <c r="AA210" s="31"/>
      <c r="AB210" s="31"/>
      <c r="AC210" s="31"/>
      <c r="AD210" s="31"/>
      <c r="AE210" s="31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</row>
    <row r="211" spans="1:43" ht="15" customHeight="1" x14ac:dyDescent="0.2">
      <c r="A211" s="17">
        <v>209</v>
      </c>
      <c r="V211" s="28"/>
      <c r="W211" s="50"/>
      <c r="X211" s="205"/>
      <c r="Y211" s="205"/>
      <c r="Z211" s="205"/>
      <c r="AA211" s="206"/>
      <c r="AB211" s="206"/>
      <c r="AC211" s="206"/>
      <c r="AD211" s="206"/>
      <c r="AE211" s="206"/>
      <c r="AF211" s="206"/>
      <c r="AG211" s="206"/>
      <c r="AH211" s="206"/>
      <c r="AI211" s="206"/>
      <c r="AJ211" s="206"/>
      <c r="AK211" s="206"/>
      <c r="AL211" s="205"/>
      <c r="AM211" s="205"/>
      <c r="AN211" s="205"/>
      <c r="AO211" s="205"/>
      <c r="AP211" s="205"/>
      <c r="AQ211" s="205"/>
    </row>
    <row r="212" spans="1:43" ht="15" customHeight="1" x14ac:dyDescent="0.2">
      <c r="A212" s="37">
        <v>210</v>
      </c>
      <c r="V212" s="28"/>
      <c r="W212" s="50"/>
      <c r="X212" s="14"/>
      <c r="Y212" s="42"/>
      <c r="Z212" s="29"/>
      <c r="AA212" s="31"/>
      <c r="AB212" s="31"/>
      <c r="AC212" s="31"/>
      <c r="AD212" s="31"/>
      <c r="AE212" s="31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</row>
    <row r="213" spans="1:43" ht="15" customHeight="1" x14ac:dyDescent="0.2">
      <c r="A213" s="17">
        <v>211</v>
      </c>
      <c r="V213" s="28"/>
      <c r="W213" s="50"/>
      <c r="X213" s="205"/>
      <c r="Y213" s="205"/>
      <c r="Z213" s="205"/>
      <c r="AA213" s="206"/>
      <c r="AB213" s="206"/>
      <c r="AC213" s="206"/>
      <c r="AD213" s="206"/>
      <c r="AE213" s="206"/>
      <c r="AF213" s="206"/>
      <c r="AG213" s="206"/>
      <c r="AH213" s="206"/>
      <c r="AI213" s="206"/>
      <c r="AJ213" s="206"/>
      <c r="AK213" s="206"/>
      <c r="AL213" s="205"/>
      <c r="AM213" s="205"/>
      <c r="AN213" s="205"/>
      <c r="AO213" s="205"/>
      <c r="AP213" s="205"/>
      <c r="AQ213" s="205"/>
    </row>
    <row r="214" spans="1:43" ht="15" customHeight="1" x14ac:dyDescent="0.2">
      <c r="A214" s="37">
        <v>212</v>
      </c>
      <c r="V214" s="28"/>
      <c r="W214" s="50"/>
      <c r="X214" s="14"/>
      <c r="Y214" s="42"/>
      <c r="Z214" s="29"/>
      <c r="AA214" s="31"/>
      <c r="AB214" s="31"/>
      <c r="AC214" s="31"/>
      <c r="AD214" s="31"/>
      <c r="AE214" s="31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</row>
    <row r="215" spans="1:43" ht="15" customHeight="1" x14ac:dyDescent="0.2">
      <c r="A215" s="17">
        <v>213</v>
      </c>
      <c r="V215" s="28"/>
      <c r="W215" s="52"/>
      <c r="X215" s="14"/>
      <c r="Y215" s="51"/>
      <c r="Z215" s="152"/>
      <c r="AA215" s="14"/>
      <c r="AB215" s="14"/>
      <c r="AC215" s="14"/>
      <c r="AD215" s="14"/>
      <c r="AE215" s="14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</row>
    <row r="216" spans="1:43" ht="15" customHeight="1" x14ac:dyDescent="0.2">
      <c r="A216" s="37">
        <v>214</v>
      </c>
      <c r="V216" s="28"/>
      <c r="W216" s="46"/>
      <c r="X216" s="205"/>
      <c r="Y216" s="205"/>
      <c r="Z216" s="205"/>
      <c r="AA216" s="206"/>
      <c r="AB216" s="206"/>
      <c r="AC216" s="206"/>
      <c r="AD216" s="206"/>
      <c r="AE216" s="206"/>
      <c r="AF216" s="206"/>
      <c r="AG216" s="206"/>
      <c r="AH216" s="206"/>
      <c r="AI216" s="206"/>
      <c r="AJ216" s="206"/>
      <c r="AK216" s="206"/>
      <c r="AL216" s="205"/>
      <c r="AM216" s="205"/>
      <c r="AN216" s="205"/>
      <c r="AO216" s="205"/>
      <c r="AP216" s="205"/>
      <c r="AQ216" s="205"/>
    </row>
    <row r="217" spans="1:43" ht="15" customHeight="1" x14ac:dyDescent="0.2">
      <c r="A217" s="17">
        <v>215</v>
      </c>
      <c r="V217" s="28"/>
      <c r="W217" s="50"/>
      <c r="X217" s="14"/>
      <c r="Y217" s="42"/>
      <c r="Z217" s="29"/>
      <c r="AA217" s="31"/>
      <c r="AB217" s="31"/>
      <c r="AC217" s="31"/>
      <c r="AD217" s="31"/>
      <c r="AE217" s="31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</row>
    <row r="218" spans="1:43" ht="15" customHeight="1" x14ac:dyDescent="0.2">
      <c r="A218" s="37">
        <v>216</v>
      </c>
      <c r="V218" s="28"/>
      <c r="W218" s="50"/>
      <c r="X218" s="14"/>
      <c r="Y218" s="42"/>
      <c r="Z218" s="29"/>
      <c r="AA218" s="31"/>
      <c r="AB218" s="31"/>
      <c r="AC218" s="31"/>
      <c r="AD218" s="31"/>
      <c r="AE218" s="31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</row>
    <row r="219" spans="1:43" ht="14.25" x14ac:dyDescent="0.2">
      <c r="A219" s="17">
        <v>217</v>
      </c>
      <c r="V219" s="28"/>
      <c r="W219" s="50"/>
      <c r="X219" s="14"/>
      <c r="Y219" s="42"/>
      <c r="Z219" s="29"/>
      <c r="AA219" s="31"/>
      <c r="AB219" s="31"/>
      <c r="AC219" s="31"/>
      <c r="AD219" s="31"/>
      <c r="AE219" s="31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</row>
    <row r="220" spans="1:43" x14ac:dyDescent="0.2">
      <c r="A220" s="37">
        <v>218</v>
      </c>
      <c r="V220" s="28"/>
      <c r="W220" s="50"/>
      <c r="X220" s="14"/>
      <c r="Y220" s="51"/>
      <c r="Z220" s="152"/>
      <c r="AA220" s="14"/>
      <c r="AB220" s="14"/>
      <c r="AC220" s="31"/>
      <c r="AD220" s="14"/>
      <c r="AE220" s="14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</row>
    <row r="221" spans="1:43" ht="14.25" x14ac:dyDescent="0.2">
      <c r="A221" s="17">
        <v>219</v>
      </c>
      <c r="V221" s="28"/>
      <c r="W221" s="50"/>
      <c r="X221" s="14"/>
      <c r="Y221" s="42"/>
      <c r="Z221" s="29"/>
      <c r="AA221" s="31"/>
      <c r="AB221" s="31"/>
      <c r="AC221" s="31"/>
      <c r="AD221" s="31"/>
      <c r="AE221" s="31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</row>
    <row r="222" spans="1:43" x14ac:dyDescent="0.2">
      <c r="A222" s="37">
        <v>220</v>
      </c>
      <c r="V222" s="28"/>
      <c r="W222" s="50"/>
      <c r="X222" s="14"/>
      <c r="Y222" s="42"/>
      <c r="Z222" s="29"/>
      <c r="AA222" s="31"/>
      <c r="AB222" s="31"/>
      <c r="AC222" s="31"/>
      <c r="AD222" s="31"/>
      <c r="AE222" s="31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</row>
    <row r="223" spans="1:43" ht="14.25" x14ac:dyDescent="0.2">
      <c r="A223" s="17">
        <v>221</v>
      </c>
      <c r="V223" s="28"/>
      <c r="W223" s="50"/>
      <c r="X223" s="205"/>
      <c r="Y223" s="205"/>
      <c r="Z223" s="205"/>
      <c r="AA223" s="206"/>
      <c r="AB223" s="206"/>
      <c r="AC223" s="206"/>
      <c r="AD223" s="206"/>
      <c r="AE223" s="206"/>
      <c r="AF223" s="206"/>
      <c r="AG223" s="206"/>
      <c r="AH223" s="206"/>
      <c r="AI223" s="206"/>
      <c r="AJ223" s="206"/>
      <c r="AK223" s="206"/>
      <c r="AL223" s="205"/>
      <c r="AM223" s="205"/>
      <c r="AN223" s="205"/>
      <c r="AO223" s="205"/>
      <c r="AP223" s="205"/>
      <c r="AQ223" s="205"/>
    </row>
    <row r="224" spans="1:43" x14ac:dyDescent="0.2">
      <c r="A224" s="37">
        <v>222</v>
      </c>
      <c r="V224" s="28"/>
      <c r="W224" s="50"/>
      <c r="X224" s="14"/>
      <c r="Y224" s="42"/>
      <c r="Z224" s="29"/>
      <c r="AA224" s="31"/>
      <c r="AB224" s="31"/>
      <c r="AC224" s="31"/>
      <c r="AD224" s="31"/>
      <c r="AE224" s="31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</row>
    <row r="225" spans="1:43" ht="14.25" x14ac:dyDescent="0.2">
      <c r="A225" s="17">
        <v>223</v>
      </c>
      <c r="V225" s="28"/>
      <c r="W225" s="52"/>
      <c r="X225" s="14"/>
      <c r="Y225" s="42"/>
      <c r="Z225" s="29"/>
      <c r="AA225" s="31"/>
      <c r="AB225" s="31"/>
      <c r="AC225" s="31"/>
      <c r="AD225" s="31"/>
      <c r="AE225" s="31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</row>
    <row r="226" spans="1:43" ht="14.25" x14ac:dyDescent="0.2">
      <c r="A226" s="37">
        <v>224</v>
      </c>
      <c r="V226" s="28"/>
      <c r="W226" s="46"/>
      <c r="X226" s="205"/>
      <c r="Y226" s="205"/>
      <c r="Z226" s="205"/>
      <c r="AA226" s="206"/>
      <c r="AB226" s="206"/>
      <c r="AC226" s="206"/>
      <c r="AD226" s="206"/>
      <c r="AE226" s="206"/>
      <c r="AF226" s="206"/>
      <c r="AG226" s="206"/>
      <c r="AH226" s="206"/>
      <c r="AI226" s="206"/>
      <c r="AJ226" s="206"/>
      <c r="AK226" s="206"/>
      <c r="AL226" s="205"/>
      <c r="AM226" s="205"/>
      <c r="AN226" s="205"/>
      <c r="AO226" s="205"/>
      <c r="AP226" s="205"/>
      <c r="AQ226" s="205"/>
    </row>
    <row r="227" spans="1:43" ht="14.25" x14ac:dyDescent="0.2">
      <c r="A227" s="17">
        <v>225</v>
      </c>
      <c r="V227" s="28"/>
      <c r="W227" s="50"/>
      <c r="X227" s="14"/>
      <c r="Y227" s="42"/>
      <c r="Z227" s="152"/>
      <c r="AA227" s="31"/>
      <c r="AB227" s="31"/>
      <c r="AC227" s="31"/>
      <c r="AD227" s="31"/>
      <c r="AE227" s="31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</row>
    <row r="228" spans="1:43" x14ac:dyDescent="0.2">
      <c r="A228" s="37">
        <v>226</v>
      </c>
      <c r="V228" s="28"/>
      <c r="W228" s="50"/>
      <c r="X228" s="14"/>
      <c r="Y228" s="42"/>
      <c r="Z228" s="29"/>
      <c r="AA228" s="31"/>
      <c r="AB228" s="31"/>
      <c r="AC228" s="31"/>
      <c r="AD228" s="31"/>
      <c r="AE228" s="31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</row>
    <row r="229" spans="1:43" ht="14.25" x14ac:dyDescent="0.2">
      <c r="A229" s="17">
        <v>227</v>
      </c>
      <c r="V229" s="28"/>
      <c r="W229" s="50"/>
      <c r="X229" s="14"/>
      <c r="Y229" s="42"/>
      <c r="Z229" s="29"/>
      <c r="AA229" s="31"/>
      <c r="AB229" s="31"/>
      <c r="AC229" s="31"/>
      <c r="AD229" s="31"/>
      <c r="AE229" s="31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</row>
    <row r="230" spans="1:43" x14ac:dyDescent="0.2">
      <c r="A230" s="37">
        <v>228</v>
      </c>
      <c r="V230" s="28"/>
      <c r="W230" s="50"/>
      <c r="X230" s="14"/>
      <c r="Y230" s="42"/>
      <c r="Z230" s="29"/>
      <c r="AA230" s="31"/>
      <c r="AB230" s="31"/>
      <c r="AC230" s="31"/>
      <c r="AD230" s="31"/>
      <c r="AE230" s="31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</row>
    <row r="231" spans="1:43" ht="14.25" x14ac:dyDescent="0.2">
      <c r="A231" s="17">
        <v>229</v>
      </c>
      <c r="V231" s="28"/>
      <c r="W231" s="50"/>
      <c r="X231" s="14"/>
      <c r="Y231" s="42"/>
      <c r="Z231" s="152"/>
      <c r="AA231" s="31"/>
      <c r="AB231" s="31"/>
      <c r="AC231" s="31"/>
      <c r="AD231" s="31"/>
      <c r="AE231" s="31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</row>
    <row r="232" spans="1:43" x14ac:dyDescent="0.2">
      <c r="A232" s="37">
        <v>230</v>
      </c>
      <c r="V232" s="28"/>
      <c r="W232" s="50"/>
      <c r="X232" s="14"/>
      <c r="Y232" s="42"/>
      <c r="Z232" s="29"/>
      <c r="AA232" s="31"/>
      <c r="AB232" s="31"/>
      <c r="AC232" s="31"/>
      <c r="AD232" s="31"/>
      <c r="AE232" s="31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</row>
    <row r="233" spans="1:43" ht="14.25" x14ac:dyDescent="0.2">
      <c r="A233" s="17">
        <v>231</v>
      </c>
      <c r="V233" s="28"/>
      <c r="W233" s="50"/>
      <c r="X233" s="14"/>
      <c r="Y233" s="42"/>
      <c r="Z233" s="152"/>
      <c r="AA233" s="31"/>
      <c r="AB233" s="31"/>
      <c r="AC233" s="31"/>
      <c r="AD233" s="31"/>
      <c r="AE233" s="31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</row>
    <row r="234" spans="1:43" x14ac:dyDescent="0.2">
      <c r="A234" s="37">
        <v>232</v>
      </c>
      <c r="V234" s="28"/>
      <c r="W234" s="50"/>
      <c r="X234" s="205"/>
      <c r="Y234" s="205"/>
      <c r="Z234" s="205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5"/>
      <c r="AM234" s="205"/>
      <c r="AN234" s="205"/>
      <c r="AO234" s="205"/>
      <c r="AP234" s="205"/>
      <c r="AQ234" s="205"/>
    </row>
    <row r="235" spans="1:43" ht="14.25" x14ac:dyDescent="0.2">
      <c r="A235" s="17">
        <v>233</v>
      </c>
      <c r="V235" s="28"/>
      <c r="W235" s="50"/>
      <c r="X235" s="53"/>
      <c r="Y235" s="219"/>
      <c r="Z235" s="29"/>
      <c r="AA235" s="220"/>
      <c r="AB235" s="220"/>
      <c r="AC235" s="220"/>
      <c r="AD235" s="220"/>
      <c r="AE235" s="220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</row>
    <row r="236" spans="1:43" x14ac:dyDescent="0.2">
      <c r="A236" s="37">
        <v>234</v>
      </c>
      <c r="V236" s="28"/>
      <c r="W236" s="50"/>
      <c r="X236" s="14"/>
      <c r="Y236" s="42"/>
      <c r="Z236" s="152"/>
      <c r="AA236" s="31"/>
      <c r="AB236" s="31"/>
      <c r="AC236" s="31"/>
      <c r="AD236" s="31"/>
      <c r="AE236" s="31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4"/>
    </row>
    <row r="237" spans="1:43" ht="14.25" x14ac:dyDescent="0.2">
      <c r="A237" s="17">
        <v>235</v>
      </c>
      <c r="V237" s="28"/>
      <c r="W237" s="50"/>
      <c r="X237" s="14"/>
      <c r="Y237" s="42"/>
      <c r="Z237" s="29"/>
      <c r="AA237" s="31"/>
      <c r="AB237" s="31"/>
      <c r="AC237" s="31"/>
      <c r="AD237" s="31"/>
      <c r="AE237" s="31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</row>
    <row r="238" spans="1:43" x14ac:dyDescent="0.2">
      <c r="A238" s="37">
        <v>236</v>
      </c>
      <c r="V238" s="28"/>
      <c r="W238" s="52"/>
      <c r="X238" s="14"/>
      <c r="Y238" s="42"/>
      <c r="Z238" s="29"/>
      <c r="AA238" s="31"/>
      <c r="AB238" s="31"/>
      <c r="AC238" s="31"/>
      <c r="AD238" s="31"/>
      <c r="AE238" s="31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</row>
    <row r="239" spans="1:43" ht="14.25" x14ac:dyDescent="0.2">
      <c r="A239" s="17">
        <v>237</v>
      </c>
      <c r="V239" s="28"/>
      <c r="W239" s="46"/>
      <c r="X239" s="14"/>
      <c r="Y239" s="42"/>
      <c r="Z239" s="29"/>
      <c r="AA239" s="31"/>
      <c r="AB239" s="31"/>
      <c r="AC239" s="31"/>
      <c r="AD239" s="31"/>
      <c r="AE239" s="31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</row>
    <row r="240" spans="1:43" x14ac:dyDescent="0.2">
      <c r="A240" s="37">
        <v>238</v>
      </c>
      <c r="V240" s="28"/>
      <c r="W240" s="50"/>
      <c r="X240" s="205"/>
      <c r="Y240" s="205"/>
      <c r="Z240" s="205"/>
      <c r="AA240" s="206"/>
      <c r="AB240" s="206"/>
      <c r="AC240" s="206"/>
      <c r="AD240" s="206"/>
      <c r="AE240" s="206"/>
      <c r="AF240" s="206"/>
      <c r="AG240" s="206"/>
      <c r="AH240" s="206"/>
      <c r="AI240" s="206"/>
      <c r="AJ240" s="206"/>
      <c r="AK240" s="206"/>
      <c r="AL240" s="205"/>
      <c r="AM240" s="205"/>
      <c r="AN240" s="205"/>
      <c r="AO240" s="205"/>
      <c r="AP240" s="205"/>
      <c r="AQ240" s="205"/>
    </row>
    <row r="241" spans="1:43" ht="14.25" x14ac:dyDescent="0.2">
      <c r="A241" s="17">
        <v>239</v>
      </c>
      <c r="V241" s="28"/>
      <c r="W241" s="50"/>
      <c r="X241" s="205"/>
      <c r="Y241" s="205"/>
      <c r="Z241" s="205"/>
      <c r="AA241" s="206"/>
      <c r="AB241" s="206"/>
      <c r="AC241" s="206"/>
      <c r="AD241" s="206"/>
      <c r="AE241" s="206"/>
      <c r="AF241" s="206"/>
      <c r="AG241" s="206"/>
      <c r="AH241" s="206"/>
      <c r="AI241" s="206"/>
      <c r="AJ241" s="206"/>
      <c r="AK241" s="206"/>
      <c r="AL241" s="205"/>
      <c r="AM241" s="205"/>
      <c r="AN241" s="205"/>
      <c r="AO241" s="205"/>
      <c r="AP241" s="205"/>
      <c r="AQ241" s="205"/>
    </row>
    <row r="242" spans="1:43" x14ac:dyDescent="0.2">
      <c r="A242" s="37">
        <v>240</v>
      </c>
      <c r="V242" s="28"/>
      <c r="W242" s="50"/>
      <c r="X242" s="14"/>
      <c r="Y242" s="42"/>
      <c r="Z242" s="29"/>
      <c r="AA242" s="31"/>
      <c r="AB242" s="31"/>
      <c r="AC242" s="31"/>
      <c r="AD242" s="31"/>
      <c r="AE242" s="31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</row>
    <row r="243" spans="1:43" ht="14.25" x14ac:dyDescent="0.2">
      <c r="A243" s="17">
        <v>241</v>
      </c>
      <c r="V243" s="28"/>
      <c r="W243" s="50"/>
      <c r="X243" s="14"/>
      <c r="Y243" s="42"/>
      <c r="Z243" s="29"/>
      <c r="AA243" s="31"/>
      <c r="AB243" s="31"/>
      <c r="AC243" s="31"/>
      <c r="AD243" s="31"/>
      <c r="AE243" s="31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</row>
    <row r="244" spans="1:43" x14ac:dyDescent="0.2">
      <c r="A244" s="37">
        <v>242</v>
      </c>
      <c r="V244" s="28"/>
      <c r="W244" s="50"/>
      <c r="X244" s="14"/>
      <c r="Y244" s="42"/>
      <c r="Z244" s="29"/>
      <c r="AA244" s="31"/>
      <c r="AB244" s="31"/>
      <c r="AC244" s="31"/>
      <c r="AD244" s="31"/>
      <c r="AE244" s="31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</row>
    <row r="245" spans="1:43" ht="14.25" x14ac:dyDescent="0.2">
      <c r="A245" s="17">
        <v>243</v>
      </c>
      <c r="V245" s="28"/>
      <c r="W245" s="50"/>
      <c r="X245" s="205"/>
      <c r="Y245" s="205"/>
      <c r="Z245" s="205"/>
      <c r="AA245" s="206"/>
      <c r="AB245" s="206"/>
      <c r="AC245" s="206"/>
      <c r="AD245" s="206"/>
      <c r="AE245" s="206"/>
      <c r="AF245" s="206"/>
      <c r="AG245" s="206"/>
      <c r="AH245" s="206"/>
      <c r="AI245" s="206"/>
      <c r="AJ245" s="206"/>
      <c r="AK245" s="206"/>
      <c r="AL245" s="205"/>
      <c r="AM245" s="205"/>
      <c r="AN245" s="205"/>
      <c r="AO245" s="205"/>
      <c r="AP245" s="205"/>
      <c r="AQ245" s="205"/>
    </row>
    <row r="246" spans="1:43" x14ac:dyDescent="0.2">
      <c r="A246" s="37">
        <v>244</v>
      </c>
      <c r="V246" s="28"/>
      <c r="W246" s="50"/>
      <c r="X246" s="14"/>
      <c r="Y246" s="42"/>
      <c r="Z246" s="29"/>
      <c r="AA246" s="31"/>
      <c r="AB246" s="31"/>
      <c r="AC246" s="31"/>
      <c r="AD246" s="31"/>
      <c r="AE246" s="31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</row>
    <row r="247" spans="1:43" ht="14.25" x14ac:dyDescent="0.2">
      <c r="A247" s="17">
        <v>245</v>
      </c>
      <c r="V247" s="28"/>
      <c r="W247" s="50"/>
      <c r="X247" s="14"/>
      <c r="Y247" s="42"/>
      <c r="Z247" s="29"/>
      <c r="AA247" s="31"/>
      <c r="AB247" s="31"/>
      <c r="AC247" s="31"/>
      <c r="AD247" s="31"/>
      <c r="AE247" s="31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</row>
    <row r="248" spans="1:43" x14ac:dyDescent="0.2">
      <c r="A248" s="37">
        <v>246</v>
      </c>
      <c r="V248" s="28"/>
      <c r="W248" s="50"/>
      <c r="X248" s="205"/>
      <c r="Y248" s="205"/>
      <c r="Z248" s="205"/>
      <c r="AA248" s="206"/>
      <c r="AB248" s="206"/>
      <c r="AC248" s="206"/>
      <c r="AD248" s="206"/>
      <c r="AE248" s="206"/>
      <c r="AF248" s="206"/>
      <c r="AG248" s="206"/>
      <c r="AH248" s="206"/>
      <c r="AI248" s="206"/>
      <c r="AJ248" s="206"/>
      <c r="AK248" s="206"/>
      <c r="AL248" s="205"/>
      <c r="AM248" s="205"/>
      <c r="AN248" s="205"/>
      <c r="AO248" s="205"/>
      <c r="AP248" s="205"/>
      <c r="AQ248" s="205"/>
    </row>
    <row r="249" spans="1:43" ht="14.25" x14ac:dyDescent="0.2">
      <c r="A249" s="17">
        <v>247</v>
      </c>
      <c r="V249" s="28"/>
      <c r="W249" s="50"/>
      <c r="X249" s="14"/>
      <c r="Y249" s="42"/>
      <c r="Z249" s="152"/>
      <c r="AA249" s="31"/>
      <c r="AB249" s="31"/>
      <c r="AC249" s="31"/>
      <c r="AD249" s="31"/>
      <c r="AE249" s="31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</row>
    <row r="250" spans="1:43" x14ac:dyDescent="0.2">
      <c r="A250" s="37">
        <v>248</v>
      </c>
      <c r="W250" s="52"/>
      <c r="X250" s="205"/>
      <c r="Y250" s="205"/>
      <c r="Z250" s="205"/>
      <c r="AA250" s="206"/>
      <c r="AB250" s="206"/>
      <c r="AC250" s="206"/>
      <c r="AD250" s="206"/>
      <c r="AE250" s="206"/>
      <c r="AF250" s="206"/>
      <c r="AG250" s="206"/>
      <c r="AH250" s="206"/>
      <c r="AI250" s="206"/>
      <c r="AJ250" s="206"/>
      <c r="AK250" s="206"/>
      <c r="AL250" s="205"/>
      <c r="AM250" s="205"/>
      <c r="AN250" s="205"/>
      <c r="AO250" s="205"/>
      <c r="AP250" s="205"/>
      <c r="AQ250" s="205"/>
    </row>
    <row r="251" spans="1:43" ht="14.25" x14ac:dyDescent="0.2">
      <c r="A251" s="17">
        <v>249</v>
      </c>
      <c r="W251" s="46"/>
      <c r="X251" s="14"/>
      <c r="Y251" s="42"/>
      <c r="Z251" s="152"/>
      <c r="AA251" s="31"/>
      <c r="AB251" s="31"/>
      <c r="AC251" s="31"/>
      <c r="AD251" s="31"/>
      <c r="AE251" s="31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</row>
    <row r="252" spans="1:43" x14ac:dyDescent="0.2">
      <c r="A252" s="37">
        <v>250</v>
      </c>
      <c r="W252" s="50"/>
      <c r="X252" s="14"/>
      <c r="Y252" s="42"/>
      <c r="Z252" s="29"/>
      <c r="AA252" s="31"/>
      <c r="AB252" s="31"/>
      <c r="AC252" s="31"/>
      <c r="AD252" s="31"/>
      <c r="AE252" s="31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</row>
    <row r="253" spans="1:43" ht="14.25" x14ac:dyDescent="0.2">
      <c r="A253" s="17">
        <v>251</v>
      </c>
      <c r="W253" s="50"/>
      <c r="X253" s="14"/>
      <c r="Y253" s="42"/>
      <c r="Z253" s="29"/>
      <c r="AA253" s="31"/>
      <c r="AB253" s="31"/>
      <c r="AC253" s="31"/>
      <c r="AD253" s="31"/>
      <c r="AE253" s="31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</row>
    <row r="254" spans="1:43" x14ac:dyDescent="0.2">
      <c r="A254" s="37">
        <v>252</v>
      </c>
      <c r="W254" s="50"/>
      <c r="X254" s="14"/>
      <c r="Y254" s="42"/>
      <c r="Z254" s="29"/>
      <c r="AA254" s="31"/>
      <c r="AB254" s="31"/>
      <c r="AC254" s="31"/>
      <c r="AD254" s="31"/>
      <c r="AE254" s="31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</row>
    <row r="255" spans="1:43" ht="14.25" x14ac:dyDescent="0.2">
      <c r="A255" s="17">
        <v>253</v>
      </c>
      <c r="W255" s="52"/>
      <c r="X255" s="14"/>
      <c r="Y255" s="42"/>
      <c r="Z255" s="29"/>
      <c r="AA255" s="31"/>
      <c r="AB255" s="31"/>
      <c r="AC255" s="31"/>
      <c r="AD255" s="31"/>
      <c r="AE255" s="31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</row>
    <row r="256" spans="1:43" x14ac:dyDescent="0.2">
      <c r="A256" s="37">
        <v>254</v>
      </c>
      <c r="W256" s="50"/>
      <c r="X256" s="12"/>
      <c r="Y256" s="47"/>
      <c r="Z256" s="152"/>
      <c r="AA256" s="31"/>
      <c r="AB256" s="31"/>
      <c r="AC256" s="31"/>
      <c r="AD256" s="31"/>
      <c r="AE256" s="31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</row>
    <row r="257" spans="1:43" ht="14.25" x14ac:dyDescent="0.2">
      <c r="A257" s="17">
        <v>255</v>
      </c>
      <c r="W257" s="50"/>
      <c r="X257" s="14"/>
      <c r="Y257" s="42"/>
      <c r="Z257" s="29"/>
      <c r="AA257" s="31"/>
      <c r="AB257" s="31"/>
      <c r="AC257" s="31"/>
      <c r="AD257" s="31"/>
      <c r="AE257" s="31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</row>
    <row r="258" spans="1:43" x14ac:dyDescent="0.2">
      <c r="A258" s="37">
        <v>256</v>
      </c>
      <c r="W258" s="50"/>
      <c r="X258" s="205"/>
      <c r="Y258" s="205"/>
      <c r="Z258" s="205"/>
      <c r="AA258" s="206"/>
      <c r="AB258" s="206"/>
      <c r="AC258" s="206"/>
      <c r="AD258" s="206"/>
      <c r="AE258" s="206"/>
      <c r="AF258" s="206"/>
      <c r="AG258" s="206"/>
      <c r="AH258" s="206"/>
      <c r="AI258" s="206"/>
      <c r="AJ258" s="206"/>
      <c r="AK258" s="206"/>
      <c r="AL258" s="205"/>
      <c r="AM258" s="205"/>
      <c r="AN258" s="205"/>
      <c r="AO258" s="205"/>
      <c r="AP258" s="205"/>
      <c r="AQ258" s="205"/>
    </row>
    <row r="259" spans="1:43" ht="14.25" x14ac:dyDescent="0.2">
      <c r="A259" s="17">
        <v>257</v>
      </c>
      <c r="W259" s="50"/>
      <c r="X259" s="53"/>
      <c r="Y259" s="219"/>
      <c r="Z259" s="29"/>
      <c r="AA259" s="220"/>
      <c r="AB259" s="220"/>
      <c r="AC259" s="220"/>
      <c r="AD259" s="220"/>
      <c r="AE259" s="220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</row>
    <row r="260" spans="1:43" x14ac:dyDescent="0.2">
      <c r="A260" s="37">
        <v>258</v>
      </c>
      <c r="W260" s="50"/>
      <c r="X260" s="14"/>
      <c r="Y260" s="42"/>
      <c r="Z260" s="152"/>
      <c r="AA260" s="31"/>
      <c r="AB260" s="31"/>
      <c r="AC260" s="31"/>
      <c r="AD260" s="31"/>
      <c r="AE260" s="31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</row>
    <row r="261" spans="1:43" ht="14.25" x14ac:dyDescent="0.2">
      <c r="A261" s="17">
        <v>259</v>
      </c>
      <c r="W261" s="50"/>
      <c r="X261" s="12"/>
      <c r="Y261" s="47"/>
      <c r="Z261" s="152"/>
      <c r="AA261" s="31"/>
      <c r="AB261" s="31"/>
      <c r="AC261" s="236"/>
      <c r="AD261" s="31"/>
      <c r="AE261" s="31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</row>
    <row r="262" spans="1:43" x14ac:dyDescent="0.2">
      <c r="A262" s="37">
        <v>260</v>
      </c>
      <c r="W262" s="50"/>
      <c r="X262" s="53"/>
      <c r="Y262" s="219"/>
      <c r="Z262" s="29"/>
      <c r="AA262" s="220"/>
      <c r="AB262" s="220"/>
      <c r="AC262" s="220"/>
      <c r="AD262" s="220"/>
      <c r="AE262" s="220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</row>
    <row r="263" spans="1:43" ht="14.25" x14ac:dyDescent="0.2">
      <c r="A263" s="17">
        <v>261</v>
      </c>
      <c r="W263" s="50"/>
      <c r="X263" s="14"/>
      <c r="Y263" s="42"/>
      <c r="Z263" s="29"/>
      <c r="AA263" s="31"/>
      <c r="AB263" s="31"/>
      <c r="AC263" s="31"/>
      <c r="AD263" s="31"/>
      <c r="AE263" s="31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</row>
    <row r="264" spans="1:43" x14ac:dyDescent="0.2">
      <c r="A264" s="37">
        <v>262</v>
      </c>
      <c r="W264" s="52"/>
      <c r="X264" s="205"/>
      <c r="Y264" s="205"/>
      <c r="Z264" s="205"/>
      <c r="AA264" s="206"/>
      <c r="AB264" s="206"/>
      <c r="AC264" s="206"/>
      <c r="AD264" s="206"/>
      <c r="AE264" s="206"/>
      <c r="AF264" s="206"/>
      <c r="AG264" s="206"/>
      <c r="AH264" s="206"/>
      <c r="AI264" s="206"/>
      <c r="AJ264" s="206"/>
      <c r="AK264" s="206"/>
      <c r="AL264" s="205"/>
      <c r="AM264" s="205"/>
      <c r="AN264" s="205"/>
      <c r="AO264" s="205"/>
      <c r="AP264" s="205"/>
      <c r="AQ264" s="205"/>
    </row>
    <row r="265" spans="1:43" ht="14.25" x14ac:dyDescent="0.2">
      <c r="A265" s="17">
        <v>263</v>
      </c>
      <c r="W265" s="46"/>
      <c r="X265" s="205"/>
      <c r="Y265" s="205"/>
      <c r="Z265" s="205"/>
      <c r="AA265" s="206"/>
      <c r="AB265" s="206"/>
      <c r="AC265" s="206"/>
      <c r="AD265" s="206"/>
      <c r="AE265" s="206"/>
      <c r="AF265" s="206"/>
      <c r="AG265" s="206"/>
      <c r="AH265" s="206"/>
      <c r="AI265" s="206"/>
      <c r="AJ265" s="206"/>
      <c r="AK265" s="206"/>
      <c r="AL265" s="205"/>
      <c r="AM265" s="205"/>
      <c r="AN265" s="205"/>
      <c r="AO265" s="205"/>
      <c r="AP265" s="205"/>
      <c r="AQ265" s="205"/>
    </row>
    <row r="266" spans="1:43" x14ac:dyDescent="0.2">
      <c r="A266" s="37">
        <v>264</v>
      </c>
      <c r="W266" s="50"/>
      <c r="X266" s="12"/>
      <c r="Y266" s="47"/>
      <c r="Z266" s="152"/>
      <c r="AA266" s="31"/>
      <c r="AB266" s="31"/>
      <c r="AC266" s="31"/>
      <c r="AD266" s="31"/>
      <c r="AE266" s="31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</row>
    <row r="267" spans="1:43" ht="14.25" x14ac:dyDescent="0.2">
      <c r="A267" s="17">
        <v>265</v>
      </c>
      <c r="W267" s="50"/>
      <c r="X267" s="14"/>
      <c r="Y267" s="42"/>
      <c r="Z267" s="29"/>
      <c r="AA267" s="31"/>
      <c r="AB267" s="31"/>
      <c r="AC267" s="31"/>
      <c r="AD267" s="31"/>
      <c r="AE267" s="31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</row>
    <row r="268" spans="1:43" x14ac:dyDescent="0.2">
      <c r="A268" s="37">
        <v>266</v>
      </c>
      <c r="W268" s="50"/>
      <c r="X268" s="14"/>
      <c r="Y268" s="42"/>
      <c r="Z268" s="29"/>
      <c r="AA268" s="31"/>
      <c r="AB268" s="31"/>
      <c r="AC268" s="31"/>
      <c r="AD268" s="31"/>
      <c r="AE268" s="31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</row>
    <row r="269" spans="1:43" ht="14.25" x14ac:dyDescent="0.2">
      <c r="A269" s="17">
        <v>267</v>
      </c>
      <c r="W269" s="50"/>
      <c r="X269" s="14"/>
      <c r="Y269" s="42"/>
      <c r="Z269" s="29"/>
      <c r="AA269" s="31"/>
      <c r="AB269" s="31"/>
      <c r="AC269" s="31"/>
      <c r="AD269" s="31"/>
      <c r="AE269" s="31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</row>
    <row r="270" spans="1:43" x14ac:dyDescent="0.2">
      <c r="A270" s="37">
        <v>268</v>
      </c>
      <c r="W270" s="50"/>
      <c r="X270" s="12"/>
      <c r="Y270" s="13"/>
      <c r="Z270" s="29"/>
      <c r="AA270" s="48"/>
      <c r="AB270" s="48"/>
      <c r="AC270" s="48"/>
      <c r="AD270" s="49"/>
      <c r="AE270" s="49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</row>
    <row r="271" spans="1:43" ht="14.25" x14ac:dyDescent="0.2">
      <c r="A271" s="17">
        <v>269</v>
      </c>
      <c r="W271" s="50"/>
      <c r="X271" s="12"/>
      <c r="Y271" s="13"/>
      <c r="Z271" s="29"/>
      <c r="AA271" s="30"/>
      <c r="AB271" s="30"/>
      <c r="AC271" s="30"/>
      <c r="AD271" s="104"/>
      <c r="AE271" s="104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</row>
    <row r="272" spans="1:43" ht="16.5" customHeight="1" x14ac:dyDescent="0.2">
      <c r="A272" s="37">
        <v>270</v>
      </c>
      <c r="W272" s="50"/>
      <c r="X272" s="14"/>
      <c r="Y272" s="42"/>
      <c r="Z272" s="29"/>
      <c r="AA272" s="31"/>
      <c r="AB272" s="31"/>
      <c r="AC272" s="31"/>
      <c r="AD272" s="31"/>
      <c r="AE272" s="31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</row>
    <row r="273" spans="1:43" ht="17.25" customHeight="1" x14ac:dyDescent="0.2">
      <c r="A273" s="17">
        <v>271</v>
      </c>
      <c r="W273" s="50"/>
      <c r="X273" s="14"/>
      <c r="Y273" s="42"/>
      <c r="Z273" s="29"/>
      <c r="AA273" s="139"/>
      <c r="AB273" s="139"/>
      <c r="AC273" s="139"/>
      <c r="AD273" s="139"/>
      <c r="AE273" s="139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</row>
    <row r="274" spans="1:43" x14ac:dyDescent="0.2">
      <c r="A274" s="37">
        <v>272</v>
      </c>
      <c r="W274" s="50"/>
      <c r="X274" s="14"/>
      <c r="Y274" s="42"/>
      <c r="Z274" s="29"/>
      <c r="AA274" s="31"/>
      <c r="AB274" s="31"/>
      <c r="AC274" s="31"/>
      <c r="AD274" s="31"/>
      <c r="AE274" s="31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</row>
    <row r="275" spans="1:43" ht="14.25" x14ac:dyDescent="0.2">
      <c r="A275" s="17">
        <v>273</v>
      </c>
      <c r="W275" s="50"/>
      <c r="X275" s="12"/>
      <c r="Y275" s="13"/>
      <c r="Z275" s="29"/>
      <c r="AA275" s="30"/>
      <c r="AB275" s="30"/>
      <c r="AC275" s="30"/>
      <c r="AD275" s="31"/>
      <c r="AE275" s="31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</row>
    <row r="276" spans="1:43" x14ac:dyDescent="0.2">
      <c r="A276" s="37">
        <v>274</v>
      </c>
      <c r="W276" s="52"/>
      <c r="X276" s="14"/>
      <c r="Y276" s="42"/>
      <c r="Z276" s="152"/>
      <c r="AA276" s="31"/>
      <c r="AB276" s="31"/>
      <c r="AC276" s="31"/>
      <c r="AD276" s="31"/>
      <c r="AE276" s="31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</row>
    <row r="277" spans="1:43" ht="14.25" x14ac:dyDescent="0.2">
      <c r="A277" s="17">
        <v>275</v>
      </c>
      <c r="W277" s="46"/>
      <c r="X277" s="14"/>
      <c r="Y277" s="42"/>
      <c r="Z277" s="29"/>
      <c r="AA277" s="31"/>
      <c r="AB277" s="31"/>
      <c r="AC277" s="31"/>
      <c r="AD277" s="31"/>
      <c r="AE277" s="31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</row>
    <row r="278" spans="1:43" x14ac:dyDescent="0.2">
      <c r="A278" s="37">
        <v>276</v>
      </c>
      <c r="W278" s="50"/>
      <c r="X278" s="14"/>
      <c r="Y278" s="42"/>
      <c r="Z278" s="29"/>
      <c r="AA278" s="31"/>
      <c r="AB278" s="31"/>
      <c r="AC278" s="31"/>
      <c r="AD278" s="31"/>
      <c r="AE278" s="31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</row>
    <row r="279" spans="1:43" ht="14.25" x14ac:dyDescent="0.2">
      <c r="A279" s="17">
        <v>277</v>
      </c>
      <c r="W279" s="50"/>
      <c r="X279" s="14"/>
      <c r="Y279" s="42"/>
      <c r="Z279" s="29"/>
      <c r="AA279" s="31"/>
      <c r="AB279" s="31"/>
      <c r="AC279" s="31"/>
      <c r="AD279" s="31"/>
      <c r="AE279" s="31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</row>
    <row r="280" spans="1:43" x14ac:dyDescent="0.2">
      <c r="A280" s="37">
        <v>278</v>
      </c>
      <c r="W280" s="50"/>
      <c r="X280" s="14"/>
      <c r="Y280" s="42"/>
      <c r="Z280" s="29"/>
      <c r="AA280" s="31"/>
      <c r="AB280" s="31"/>
      <c r="AC280" s="31"/>
      <c r="AD280" s="31"/>
      <c r="AE280" s="31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</row>
    <row r="281" spans="1:43" ht="14.25" x14ac:dyDescent="0.2">
      <c r="A281" s="17">
        <v>279</v>
      </c>
      <c r="W281" s="50"/>
      <c r="X281" s="14"/>
      <c r="Y281" s="42"/>
      <c r="Z281" s="29"/>
      <c r="AA281" s="31"/>
      <c r="AB281" s="31"/>
      <c r="AC281" s="31"/>
      <c r="AD281" s="31"/>
      <c r="AE281" s="31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</row>
    <row r="282" spans="1:43" x14ac:dyDescent="0.2">
      <c r="A282" s="37">
        <v>280</v>
      </c>
      <c r="W282" s="50"/>
      <c r="X282" s="53"/>
      <c r="Y282" s="219"/>
      <c r="Z282" s="29"/>
      <c r="AA282" s="220"/>
      <c r="AB282" s="220"/>
      <c r="AC282" s="220"/>
      <c r="AD282" s="220"/>
      <c r="AE282" s="220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</row>
    <row r="283" spans="1:43" ht="14.25" x14ac:dyDescent="0.2">
      <c r="A283" s="17">
        <v>281</v>
      </c>
      <c r="W283" s="50"/>
      <c r="X283" s="53"/>
      <c r="Y283" s="219"/>
      <c r="Z283" s="29"/>
      <c r="AA283" s="220"/>
      <c r="AB283" s="220"/>
      <c r="AC283" s="220"/>
      <c r="AD283" s="220"/>
      <c r="AE283" s="220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</row>
    <row r="284" spans="1:43" x14ac:dyDescent="0.2">
      <c r="A284" s="37">
        <v>282</v>
      </c>
      <c r="W284" s="50"/>
      <c r="X284" s="14"/>
      <c r="Y284" s="42"/>
      <c r="Z284" s="29"/>
      <c r="AA284" s="31"/>
      <c r="AB284" s="31"/>
      <c r="AC284" s="31"/>
      <c r="AD284" s="31"/>
      <c r="AE284" s="31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</row>
    <row r="285" spans="1:43" ht="14.25" x14ac:dyDescent="0.2">
      <c r="A285" s="17">
        <v>283</v>
      </c>
      <c r="W285" s="50"/>
      <c r="X285" s="14"/>
      <c r="Y285" s="42"/>
      <c r="Z285" s="29"/>
      <c r="AA285" s="31"/>
      <c r="AB285" s="31"/>
      <c r="AC285" s="31"/>
      <c r="AD285" s="31"/>
      <c r="AE285" s="31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</row>
    <row r="286" spans="1:43" x14ac:dyDescent="0.2">
      <c r="A286" s="37">
        <v>284</v>
      </c>
      <c r="W286" s="50"/>
      <c r="X286" s="14"/>
      <c r="Y286" s="42"/>
      <c r="Z286" s="29"/>
      <c r="AA286" s="31"/>
      <c r="AB286" s="31"/>
      <c r="AC286" s="31"/>
      <c r="AD286" s="31"/>
      <c r="AE286" s="31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</row>
    <row r="287" spans="1:43" ht="14.25" x14ac:dyDescent="0.2">
      <c r="A287" s="17">
        <v>285</v>
      </c>
      <c r="W287" s="50"/>
      <c r="X287" s="14"/>
      <c r="Y287" s="42"/>
      <c r="Z287" s="29"/>
      <c r="AA287" s="31"/>
      <c r="AB287" s="31"/>
      <c r="AC287" s="31"/>
      <c r="AD287" s="31"/>
      <c r="AE287" s="31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</row>
    <row r="288" spans="1:43" x14ac:dyDescent="0.2">
      <c r="A288" s="37">
        <v>286</v>
      </c>
      <c r="W288" s="50"/>
      <c r="X288" s="14"/>
      <c r="Y288" s="42"/>
      <c r="Z288" s="29"/>
      <c r="AA288" s="31"/>
      <c r="AB288" s="31"/>
      <c r="AC288" s="31"/>
      <c r="AD288" s="31"/>
      <c r="AE288" s="31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</row>
    <row r="289" spans="1:43" ht="14.25" x14ac:dyDescent="0.2">
      <c r="A289" s="17">
        <v>287</v>
      </c>
      <c r="W289" s="52"/>
      <c r="X289" s="14"/>
      <c r="Y289" s="42"/>
      <c r="Z289" s="29"/>
      <c r="AA289" s="31"/>
      <c r="AB289" s="31"/>
      <c r="AC289" s="31"/>
      <c r="AD289" s="31"/>
      <c r="AE289" s="31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</row>
    <row r="290" spans="1:43" ht="14.25" x14ac:dyDescent="0.2">
      <c r="A290" s="37">
        <v>288</v>
      </c>
      <c r="W290" s="46"/>
      <c r="X290" s="14"/>
      <c r="Y290" s="42"/>
      <c r="Z290" s="29"/>
      <c r="AA290" s="31"/>
      <c r="AB290" s="31"/>
      <c r="AC290" s="31"/>
      <c r="AD290" s="31"/>
      <c r="AE290" s="31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</row>
    <row r="291" spans="1:43" ht="14.25" x14ac:dyDescent="0.2">
      <c r="A291" s="17">
        <v>289</v>
      </c>
      <c r="W291" s="50"/>
      <c r="X291" s="14"/>
      <c r="Y291" s="42"/>
      <c r="Z291" s="29"/>
      <c r="AA291" s="31"/>
      <c r="AB291" s="31"/>
      <c r="AC291" s="31"/>
      <c r="AD291" s="31"/>
      <c r="AE291" s="31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</row>
    <row r="292" spans="1:43" x14ac:dyDescent="0.2">
      <c r="A292" s="37">
        <v>290</v>
      </c>
      <c r="W292" s="50"/>
      <c r="X292" s="14"/>
      <c r="Y292" s="200"/>
      <c r="Z292" s="29"/>
      <c r="AA292" s="48"/>
      <c r="AB292" s="48"/>
      <c r="AC292" s="48"/>
      <c r="AD292" s="49"/>
      <c r="AE292" s="49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</row>
    <row r="293" spans="1:43" ht="14.25" x14ac:dyDescent="0.2">
      <c r="A293" s="17">
        <v>291</v>
      </c>
      <c r="W293" s="50"/>
      <c r="X293" s="14"/>
      <c r="Y293" s="42"/>
      <c r="Z293" s="29"/>
      <c r="AA293" s="31"/>
      <c r="AB293" s="31"/>
      <c r="AC293" s="31"/>
      <c r="AD293" s="31"/>
      <c r="AE293" s="31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</row>
    <row r="294" spans="1:43" x14ac:dyDescent="0.2">
      <c r="A294" s="37">
        <v>292</v>
      </c>
      <c r="W294" s="50"/>
      <c r="X294" s="14"/>
      <c r="Y294" s="42"/>
      <c r="Z294" s="29"/>
      <c r="AA294" s="31"/>
      <c r="AB294" s="31"/>
      <c r="AC294" s="31"/>
      <c r="AD294" s="31"/>
      <c r="AE294" s="31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</row>
    <row r="295" spans="1:43" ht="14.25" x14ac:dyDescent="0.2">
      <c r="A295" s="17">
        <v>293</v>
      </c>
      <c r="W295" s="50"/>
      <c r="X295" s="205"/>
      <c r="Y295" s="205"/>
      <c r="Z295" s="205"/>
      <c r="AA295" s="206"/>
      <c r="AB295" s="206"/>
      <c r="AC295" s="206"/>
      <c r="AD295" s="206"/>
      <c r="AE295" s="206"/>
      <c r="AF295" s="206"/>
      <c r="AG295" s="206"/>
      <c r="AH295" s="206"/>
      <c r="AI295" s="206"/>
      <c r="AJ295" s="206"/>
      <c r="AK295" s="206"/>
      <c r="AL295" s="205"/>
      <c r="AM295" s="205"/>
      <c r="AN295" s="205"/>
      <c r="AO295" s="205"/>
      <c r="AP295" s="205"/>
      <c r="AQ295" s="205"/>
    </row>
    <row r="296" spans="1:43" x14ac:dyDescent="0.2">
      <c r="A296" s="37">
        <v>294</v>
      </c>
      <c r="W296" s="50"/>
      <c r="X296" s="14"/>
      <c r="Y296" s="42"/>
      <c r="Z296" s="29"/>
      <c r="AA296" s="139"/>
      <c r="AB296" s="139"/>
      <c r="AC296" s="139"/>
      <c r="AD296" s="139"/>
      <c r="AE296" s="139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</row>
    <row r="297" spans="1:43" ht="14.25" x14ac:dyDescent="0.2">
      <c r="A297" s="17">
        <v>295</v>
      </c>
      <c r="W297" s="50"/>
      <c r="X297" s="12"/>
      <c r="Y297" s="13"/>
      <c r="Z297" s="29"/>
      <c r="AA297" s="48"/>
      <c r="AB297" s="48"/>
      <c r="AC297" s="48"/>
      <c r="AD297" s="49"/>
      <c r="AE297" s="49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</row>
    <row r="298" spans="1:43" x14ac:dyDescent="0.2">
      <c r="A298" s="37">
        <v>296</v>
      </c>
      <c r="W298" s="50"/>
      <c r="X298" s="12"/>
      <c r="Y298" s="13"/>
      <c r="Z298" s="29"/>
      <c r="AA298" s="30"/>
      <c r="AB298" s="30"/>
      <c r="AC298" s="30"/>
      <c r="AD298" s="104"/>
      <c r="AE298" s="104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</row>
    <row r="299" spans="1:43" ht="14.25" x14ac:dyDescent="0.2">
      <c r="A299" s="17">
        <v>297</v>
      </c>
      <c r="W299" s="50"/>
      <c r="X299" s="12"/>
      <c r="Y299" s="13"/>
      <c r="Z299" s="152"/>
      <c r="AA299" s="14"/>
      <c r="AB299" s="14"/>
      <c r="AC299" s="14"/>
      <c r="AD299" s="14"/>
      <c r="AE299" s="14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4"/>
    </row>
    <row r="300" spans="1:43" x14ac:dyDescent="0.2">
      <c r="A300" s="37">
        <v>298</v>
      </c>
      <c r="W300" s="52"/>
      <c r="X300" s="205"/>
      <c r="Y300" s="205"/>
      <c r="Z300" s="205"/>
      <c r="AA300" s="206"/>
      <c r="AB300" s="206"/>
      <c r="AC300" s="206"/>
      <c r="AD300" s="206"/>
      <c r="AE300" s="206"/>
      <c r="AF300" s="206"/>
      <c r="AG300" s="206"/>
      <c r="AH300" s="206"/>
      <c r="AI300" s="206"/>
      <c r="AJ300" s="206"/>
      <c r="AK300" s="206"/>
      <c r="AL300" s="205"/>
      <c r="AM300" s="205"/>
      <c r="AN300" s="205"/>
      <c r="AO300" s="205"/>
      <c r="AP300" s="205"/>
      <c r="AQ300" s="205"/>
    </row>
    <row r="301" spans="1:43" ht="14.25" x14ac:dyDescent="0.2">
      <c r="A301" s="17">
        <v>299</v>
      </c>
      <c r="W301" s="46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</row>
    <row r="302" spans="1:43" x14ac:dyDescent="0.2">
      <c r="A302" s="37">
        <v>300</v>
      </c>
      <c r="W302" s="50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</row>
    <row r="303" spans="1:43" ht="14.25" x14ac:dyDescent="0.2">
      <c r="A303" s="17">
        <v>301</v>
      </c>
      <c r="W303" s="50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</row>
    <row r="304" spans="1:43" x14ac:dyDescent="0.2">
      <c r="A304" s="37">
        <v>302</v>
      </c>
      <c r="W304" s="50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</row>
    <row r="305" spans="1:43" ht="14.25" x14ac:dyDescent="0.2">
      <c r="A305" s="17">
        <v>303</v>
      </c>
      <c r="W305" s="50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</row>
    <row r="306" spans="1:43" x14ac:dyDescent="0.2">
      <c r="A306" s="37">
        <v>304</v>
      </c>
      <c r="W306" s="50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</row>
    <row r="307" spans="1:43" ht="14.25" x14ac:dyDescent="0.2">
      <c r="A307" s="17">
        <v>305</v>
      </c>
      <c r="W307" s="50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</row>
    <row r="308" spans="1:43" x14ac:dyDescent="0.2">
      <c r="A308" s="37">
        <v>306</v>
      </c>
      <c r="W308" s="50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</row>
    <row r="309" spans="1:43" ht="14.25" x14ac:dyDescent="0.2">
      <c r="A309" s="17">
        <v>307</v>
      </c>
      <c r="W309" s="46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</row>
    <row r="310" spans="1:43" x14ac:dyDescent="0.2">
      <c r="A310" s="37">
        <v>308</v>
      </c>
      <c r="W310" s="50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</row>
    <row r="311" spans="1:43" ht="14.25" x14ac:dyDescent="0.2">
      <c r="A311" s="17">
        <v>309</v>
      </c>
      <c r="W311" s="50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</row>
    <row r="312" spans="1:43" x14ac:dyDescent="0.2">
      <c r="A312" s="37">
        <v>310</v>
      </c>
      <c r="W312" s="50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</row>
    <row r="313" spans="1:43" ht="14.25" x14ac:dyDescent="0.2">
      <c r="A313" s="17">
        <v>311</v>
      </c>
      <c r="W313" s="50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</row>
    <row r="314" spans="1:43" x14ac:dyDescent="0.2">
      <c r="A314" s="37">
        <v>312</v>
      </c>
      <c r="W314" s="50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</row>
    <row r="315" spans="1:43" ht="14.25" x14ac:dyDescent="0.2">
      <c r="A315" s="17">
        <v>313</v>
      </c>
      <c r="W315" s="50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</row>
    <row r="316" spans="1:43" x14ac:dyDescent="0.2">
      <c r="A316" s="37">
        <v>314</v>
      </c>
      <c r="W316" s="50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</row>
    <row r="317" spans="1:43" ht="14.25" x14ac:dyDescent="0.2">
      <c r="A317" s="17">
        <v>315</v>
      </c>
      <c r="W317" s="50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</row>
    <row r="318" spans="1:43" x14ac:dyDescent="0.2">
      <c r="A318" s="37">
        <v>316</v>
      </c>
      <c r="W318" s="50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</row>
    <row r="319" spans="1:43" ht="14.25" x14ac:dyDescent="0.2">
      <c r="A319" s="17">
        <v>317</v>
      </c>
      <c r="W319" s="52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</row>
    <row r="320" spans="1:43" ht="14.25" x14ac:dyDescent="0.2">
      <c r="A320" s="37">
        <v>318</v>
      </c>
      <c r="W320" s="46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</row>
    <row r="321" spans="1:43" ht="14.25" x14ac:dyDescent="0.2">
      <c r="A321" s="17">
        <v>319</v>
      </c>
      <c r="W321" s="50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</row>
    <row r="322" spans="1:43" x14ac:dyDescent="0.2">
      <c r="A322" s="37">
        <v>320</v>
      </c>
      <c r="W322" s="50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</row>
    <row r="323" spans="1:43" ht="14.25" x14ac:dyDescent="0.2">
      <c r="A323" s="17">
        <v>321</v>
      </c>
      <c r="W323" s="50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</row>
    <row r="324" spans="1:43" x14ac:dyDescent="0.2">
      <c r="A324" s="37">
        <v>322</v>
      </c>
      <c r="W324" s="50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</row>
    <row r="325" spans="1:43" ht="14.25" x14ac:dyDescent="0.2">
      <c r="A325" s="17">
        <v>323</v>
      </c>
      <c r="W325" s="50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</row>
    <row r="326" spans="1:43" x14ac:dyDescent="0.2">
      <c r="A326" s="37">
        <v>324</v>
      </c>
      <c r="W326" s="52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</row>
    <row r="327" spans="1:43" ht="14.25" x14ac:dyDescent="0.2">
      <c r="A327" s="17">
        <v>325</v>
      </c>
      <c r="W327" s="46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</row>
    <row r="328" spans="1:43" x14ac:dyDescent="0.2">
      <c r="A328" s="37">
        <v>326</v>
      </c>
      <c r="W328" s="50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</row>
    <row r="329" spans="1:43" ht="14.25" x14ac:dyDescent="0.2">
      <c r="A329" s="17">
        <v>327</v>
      </c>
      <c r="W329" s="50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</row>
    <row r="330" spans="1:43" x14ac:dyDescent="0.2">
      <c r="A330" s="37">
        <v>328</v>
      </c>
      <c r="W330" s="50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</row>
    <row r="331" spans="1:43" ht="14.25" x14ac:dyDescent="0.2">
      <c r="A331" s="17">
        <v>329</v>
      </c>
      <c r="W331" s="50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</row>
    <row r="332" spans="1:43" x14ac:dyDescent="0.2">
      <c r="A332" s="37">
        <v>330</v>
      </c>
      <c r="W332" s="50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</row>
    <row r="333" spans="1:43" ht="14.25" x14ac:dyDescent="0.2">
      <c r="A333" s="17">
        <v>331</v>
      </c>
      <c r="W333" s="50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</row>
    <row r="334" spans="1:43" x14ac:dyDescent="0.2">
      <c r="A334" s="37">
        <v>332</v>
      </c>
      <c r="W334" s="50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</row>
    <row r="335" spans="1:43" ht="14.25" x14ac:dyDescent="0.2">
      <c r="A335" s="17">
        <v>333</v>
      </c>
      <c r="W335" s="50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</row>
    <row r="336" spans="1:43" x14ac:dyDescent="0.2">
      <c r="A336" s="37">
        <v>334</v>
      </c>
      <c r="W336" s="50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</row>
    <row r="337" spans="1:43" ht="14.25" x14ac:dyDescent="0.2">
      <c r="A337" s="17">
        <v>335</v>
      </c>
      <c r="W337" s="50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</row>
    <row r="338" spans="1:43" x14ac:dyDescent="0.2">
      <c r="A338" s="37">
        <v>336</v>
      </c>
      <c r="W338" s="52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</row>
    <row r="339" spans="1:43" ht="14.25" x14ac:dyDescent="0.2">
      <c r="A339" s="17">
        <v>337</v>
      </c>
      <c r="W339" s="46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</row>
    <row r="340" spans="1:43" x14ac:dyDescent="0.2">
      <c r="A340" s="37">
        <v>338</v>
      </c>
      <c r="W340" s="50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</row>
    <row r="341" spans="1:43" ht="14.25" x14ac:dyDescent="0.2">
      <c r="A341" s="17">
        <v>339</v>
      </c>
      <c r="W341" s="50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</row>
    <row r="342" spans="1:43" x14ac:dyDescent="0.2">
      <c r="A342" s="37">
        <v>340</v>
      </c>
      <c r="W342" s="50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</row>
    <row r="343" spans="1:43" ht="14.25" x14ac:dyDescent="0.2">
      <c r="A343" s="17">
        <v>341</v>
      </c>
      <c r="W343" s="50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</row>
    <row r="344" spans="1:43" x14ac:dyDescent="0.2">
      <c r="A344" s="37">
        <v>342</v>
      </c>
      <c r="W344" s="52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</row>
    <row r="345" spans="1:43" ht="14.25" x14ac:dyDescent="0.2">
      <c r="A345" s="17">
        <v>343</v>
      </c>
      <c r="W345" s="46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</row>
    <row r="346" spans="1:43" x14ac:dyDescent="0.2">
      <c r="A346" s="37">
        <v>344</v>
      </c>
      <c r="W346" s="50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</row>
    <row r="347" spans="1:43" ht="14.25" x14ac:dyDescent="0.2">
      <c r="A347" s="17">
        <v>345</v>
      </c>
      <c r="W347" s="50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</row>
    <row r="348" spans="1:43" x14ac:dyDescent="0.2">
      <c r="A348" s="37">
        <v>346</v>
      </c>
      <c r="W348" s="50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</row>
    <row r="349" spans="1:43" ht="14.25" x14ac:dyDescent="0.2">
      <c r="A349" s="17">
        <v>347</v>
      </c>
      <c r="W349" s="50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</row>
    <row r="350" spans="1:43" x14ac:dyDescent="0.2">
      <c r="A350" s="37">
        <v>348</v>
      </c>
      <c r="W350" s="50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</row>
    <row r="351" spans="1:43" ht="14.25" x14ac:dyDescent="0.2">
      <c r="A351" s="17">
        <v>349</v>
      </c>
      <c r="W351" s="50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</row>
    <row r="352" spans="1:43" x14ac:dyDescent="0.2">
      <c r="A352" s="37">
        <v>350</v>
      </c>
      <c r="W352" s="50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</row>
    <row r="353" spans="1:43" x14ac:dyDescent="0.2">
      <c r="A353" s="237"/>
      <c r="W353" s="50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</row>
    <row r="354" spans="1:43" x14ac:dyDescent="0.2">
      <c r="W354" s="50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</row>
    <row r="355" spans="1:43" x14ac:dyDescent="0.2">
      <c r="W355" s="52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</row>
    <row r="356" spans="1:43" ht="14.25" x14ac:dyDescent="0.2">
      <c r="W356" s="46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</row>
    <row r="357" spans="1:43" x14ac:dyDescent="0.2">
      <c r="W357" s="50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</row>
    <row r="358" spans="1:43" x14ac:dyDescent="0.2">
      <c r="W358" s="50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</row>
    <row r="359" spans="1:43" x14ac:dyDescent="0.2">
      <c r="W359" s="50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</row>
    <row r="360" spans="1:43" x14ac:dyDescent="0.2">
      <c r="W360" s="50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</row>
    <row r="361" spans="1:43" x14ac:dyDescent="0.2">
      <c r="W361" s="50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</row>
    <row r="362" spans="1:43" x14ac:dyDescent="0.2">
      <c r="W362" s="50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</row>
    <row r="363" spans="1:43" x14ac:dyDescent="0.2">
      <c r="W363" s="50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</row>
    <row r="364" spans="1:43" x14ac:dyDescent="0.2">
      <c r="W364" s="50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</row>
    <row r="365" spans="1:43" x14ac:dyDescent="0.2">
      <c r="W365" s="50"/>
      <c r="X365" s="52"/>
      <c r="Y365" s="238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35"/>
      <c r="AQ365" s="35"/>
    </row>
    <row r="366" spans="1:43" x14ac:dyDescent="0.2">
      <c r="W366" s="50"/>
      <c r="X366" s="52"/>
      <c r="Y366" s="238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35"/>
      <c r="AQ366" s="35"/>
    </row>
    <row r="367" spans="1:43" x14ac:dyDescent="0.2">
      <c r="W367" s="50"/>
      <c r="X367" s="52"/>
      <c r="Y367" s="238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35"/>
      <c r="AQ367" s="35"/>
    </row>
    <row r="368" spans="1:43" x14ac:dyDescent="0.2">
      <c r="W368" s="50"/>
      <c r="X368" s="52"/>
      <c r="Y368" s="238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35"/>
      <c r="AQ368" s="35"/>
    </row>
    <row r="369" spans="23:43" x14ac:dyDescent="0.2">
      <c r="W369" s="50"/>
      <c r="X369" s="52"/>
      <c r="Y369" s="238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35"/>
      <c r="AQ369" s="35"/>
    </row>
    <row r="370" spans="23:43" x14ac:dyDescent="0.2"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35"/>
      <c r="AQ370" s="35"/>
    </row>
    <row r="371" spans="23:43" ht="14.25" x14ac:dyDescent="0.2">
      <c r="W371" s="46"/>
      <c r="X371" s="139"/>
      <c r="Y371" s="51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52"/>
      <c r="AK371" s="52"/>
      <c r="AL371" s="52"/>
      <c r="AM371" s="52"/>
      <c r="AN371" s="52"/>
      <c r="AO371" s="52"/>
      <c r="AP371" s="35"/>
      <c r="AQ371" s="35"/>
    </row>
    <row r="372" spans="23:43" x14ac:dyDescent="0.2">
      <c r="W372" s="50"/>
      <c r="X372" s="139"/>
      <c r="Y372" s="51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52"/>
      <c r="AK372" s="52"/>
      <c r="AL372" s="52"/>
      <c r="AM372" s="52"/>
      <c r="AN372" s="52"/>
      <c r="AO372" s="52"/>
      <c r="AP372" s="35"/>
      <c r="AQ372" s="35"/>
    </row>
    <row r="373" spans="23:43" x14ac:dyDescent="0.2">
      <c r="W373" s="50"/>
      <c r="X373" s="139"/>
      <c r="Y373" s="51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52"/>
      <c r="AK373" s="52"/>
      <c r="AL373" s="52"/>
      <c r="AM373" s="52"/>
      <c r="AN373" s="52"/>
      <c r="AO373" s="52"/>
      <c r="AP373" s="35"/>
      <c r="AQ373" s="35"/>
    </row>
    <row r="374" spans="23:43" x14ac:dyDescent="0.2">
      <c r="W374" s="50"/>
      <c r="X374" s="12"/>
      <c r="Y374" s="13"/>
      <c r="Z374" s="14"/>
      <c r="AA374" s="14"/>
      <c r="AB374" s="14"/>
      <c r="AC374" s="14"/>
      <c r="AD374" s="14"/>
      <c r="AE374" s="14"/>
      <c r="AF374" s="14"/>
      <c r="AG374" s="137"/>
      <c r="AH374" s="14"/>
      <c r="AI374" s="14"/>
      <c r="AJ374" s="52"/>
      <c r="AK374" s="52"/>
      <c r="AL374" s="52"/>
      <c r="AM374" s="52"/>
      <c r="AN374" s="52"/>
      <c r="AO374" s="52"/>
      <c r="AP374" s="35"/>
      <c r="AQ374" s="35"/>
    </row>
    <row r="375" spans="23:43" x14ac:dyDescent="0.2">
      <c r="W375" s="50"/>
      <c r="X375" s="139"/>
      <c r="Y375" s="51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52"/>
      <c r="AK375" s="52"/>
      <c r="AL375" s="52"/>
      <c r="AM375" s="52"/>
      <c r="AN375" s="52"/>
      <c r="AO375" s="52"/>
      <c r="AP375" s="35"/>
      <c r="AQ375" s="35"/>
    </row>
    <row r="376" spans="23:43" x14ac:dyDescent="0.2">
      <c r="W376" s="50"/>
      <c r="X376" s="12"/>
      <c r="Y376" s="13"/>
      <c r="Z376" s="14"/>
      <c r="AA376" s="14"/>
      <c r="AB376" s="14"/>
      <c r="AC376" s="14"/>
      <c r="AD376" s="14"/>
      <c r="AE376" s="14"/>
      <c r="AF376" s="14"/>
      <c r="AG376" s="137"/>
      <c r="AH376" s="14"/>
      <c r="AI376" s="14"/>
      <c r="AJ376" s="52"/>
      <c r="AK376" s="52"/>
      <c r="AL376" s="52"/>
      <c r="AM376" s="52"/>
      <c r="AN376" s="52"/>
      <c r="AO376" s="52"/>
      <c r="AP376" s="35"/>
      <c r="AQ376" s="35"/>
    </row>
    <row r="377" spans="23:43" x14ac:dyDescent="0.2">
      <c r="W377" s="50"/>
      <c r="X377" s="12"/>
      <c r="Y377" s="13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52"/>
      <c r="AK377" s="52"/>
      <c r="AL377" s="52"/>
      <c r="AM377" s="52"/>
      <c r="AN377" s="52"/>
      <c r="AO377" s="52"/>
      <c r="AP377" s="35"/>
      <c r="AQ377" s="35"/>
    </row>
    <row r="378" spans="23:43" x14ac:dyDescent="0.2"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35"/>
      <c r="AQ378" s="35"/>
    </row>
    <row r="379" spans="23:43" x14ac:dyDescent="0.2"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35"/>
      <c r="AQ379" s="35"/>
    </row>
    <row r="380" spans="23:43" x14ac:dyDescent="0.2"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35"/>
      <c r="AQ380" s="35"/>
    </row>
    <row r="381" spans="23:43" x14ac:dyDescent="0.2"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35"/>
      <c r="AQ381" s="35"/>
    </row>
    <row r="382" spans="23:43" x14ac:dyDescent="0.2"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35"/>
      <c r="AQ382" s="35"/>
    </row>
    <row r="383" spans="23:43" x14ac:dyDescent="0.2"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35"/>
      <c r="AQ383" s="35"/>
    </row>
    <row r="384" spans="23:43" x14ac:dyDescent="0.2"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35"/>
      <c r="AQ384" s="35"/>
    </row>
    <row r="385" spans="23:43" x14ac:dyDescent="0.2"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35"/>
      <c r="AQ385" s="35"/>
    </row>
    <row r="386" spans="23:43" x14ac:dyDescent="0.2"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35"/>
      <c r="AQ386" s="35"/>
    </row>
    <row r="387" spans="23:43" x14ac:dyDescent="0.2"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35"/>
      <c r="AQ387" s="35"/>
    </row>
    <row r="388" spans="23:43" x14ac:dyDescent="0.2"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35"/>
      <c r="AQ388" s="35"/>
    </row>
    <row r="389" spans="23:43" x14ac:dyDescent="0.2"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35"/>
      <c r="AQ389" s="35"/>
    </row>
    <row r="390" spans="23:43" x14ac:dyDescent="0.2"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35"/>
      <c r="AQ390" s="35"/>
    </row>
    <row r="391" spans="23:43" x14ac:dyDescent="0.2"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35"/>
      <c r="AQ391" s="35"/>
    </row>
    <row r="392" spans="23:43" x14ac:dyDescent="0.2"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35"/>
      <c r="AQ392" s="35"/>
    </row>
    <row r="393" spans="23:43" x14ac:dyDescent="0.2"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35"/>
      <c r="AQ393" s="35"/>
    </row>
    <row r="394" spans="23:43" x14ac:dyDescent="0.2"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35"/>
      <c r="AQ394" s="35"/>
    </row>
    <row r="395" spans="23:43" x14ac:dyDescent="0.2"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35"/>
      <c r="AQ395" s="35"/>
    </row>
    <row r="396" spans="23:43" x14ac:dyDescent="0.2"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35"/>
      <c r="AQ396" s="35"/>
    </row>
    <row r="397" spans="23:43" x14ac:dyDescent="0.2"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35"/>
      <c r="AQ397" s="35"/>
    </row>
    <row r="398" spans="23:43" x14ac:dyDescent="0.2"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35"/>
      <c r="AQ398" s="35"/>
    </row>
    <row r="399" spans="23:43" x14ac:dyDescent="0.2"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35"/>
      <c r="AQ399" s="35"/>
    </row>
    <row r="400" spans="23:43" x14ac:dyDescent="0.2"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35"/>
      <c r="AQ400" s="35"/>
    </row>
    <row r="401" spans="23:43" x14ac:dyDescent="0.2"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35"/>
      <c r="AQ401" s="35"/>
    </row>
    <row r="402" spans="23:43" x14ac:dyDescent="0.2"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35"/>
      <c r="AQ402" s="35"/>
    </row>
    <row r="403" spans="23:43" x14ac:dyDescent="0.2"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35"/>
      <c r="AQ403" s="35"/>
    </row>
    <row r="404" spans="23:43" x14ac:dyDescent="0.2"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35"/>
      <c r="AQ404" s="35"/>
    </row>
    <row r="405" spans="23:43" x14ac:dyDescent="0.2"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35"/>
      <c r="AQ405" s="35"/>
    </row>
    <row r="406" spans="23:43" x14ac:dyDescent="0.2"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35"/>
      <c r="AQ406" s="35"/>
    </row>
    <row r="407" spans="23:43" x14ac:dyDescent="0.2"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</row>
    <row r="408" spans="23:43" x14ac:dyDescent="0.2"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</row>
  </sheetData>
  <mergeCells count="2">
    <mergeCell ref="E1:I1"/>
    <mergeCell ref="J1:N1"/>
  </mergeCells>
  <pageMargins left="0.11811023622047245" right="0.11811023622047245" top="0.19685039370078741" bottom="0.19685039370078741" header="0.31496062992125984" footer="0.31496062992125984"/>
  <pageSetup paperSize="9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březen 2025Pořadí pro oddíly</vt:lpstr>
      <vt:lpstr>'březen 2025Pořadí pro oddíly'!Názvy_tisku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2025-04-06T13:16:53Z</dcterms:created>
  <dcterms:modified xsi:type="dcterms:W3CDTF">2025-04-06T13:35:35Z</dcterms:modified>
</cp:coreProperties>
</file>